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2" firstSheet="1" activeTab="1"/>
  </bookViews>
  <sheets>
    <sheet name="Pasutit_buvn" sheetId="1" state="hidden" r:id="rId1"/>
    <sheet name="KOPTĀME" sheetId="2" r:id="rId2"/>
    <sheet name="KOPSAVILKUMA TĀME" sheetId="3" r:id="rId3"/>
    <sheet name="LOKĀLĀ TĀME" sheetId="4" r:id="rId4"/>
  </sheets>
  <definedNames>
    <definedName name="_xlnm.Print_Titles_10">#REF!</definedName>
    <definedName name="_xlnm.Print_Titles_11">#REF!</definedName>
    <definedName name="_xlnm.Print_Titles_4">#REF!</definedName>
    <definedName name="_xlnm.Print_Titles_5">#REF!</definedName>
    <definedName name="_xlnm.Print_Titles_6" localSheetId="3">'LOKĀLĀ TĀME'!$14:$14</definedName>
    <definedName name="_xlnm.Print_Titles_6">#REF!</definedName>
    <definedName name="_xlnm.Print_Titles_7">#REF!</definedName>
    <definedName name="_xlnm.Print_Titles_8">#REF!</definedName>
    <definedName name="_xlnm.Print_Titles_9">#REF!</definedName>
    <definedName name="_xlnm.Print_Area" localSheetId="2">'KOPSAVILKUMA TĀME'!$A$1:$K$28</definedName>
    <definedName name="_xlnm.Print_Area" localSheetId="1">'KOPTĀME'!$A$1:$K$26</definedName>
    <definedName name="_xlnm.Print_Area" localSheetId="3">'LOKĀLĀ TĀME'!$A$1:$O$53</definedName>
    <definedName name="_xlnm.Print_Area" localSheetId="0">'Pasutit_buvn'!$A$1:$K$46</definedName>
    <definedName name="_xlnm.Print_Titles" localSheetId="3">'LOKĀLĀ TĀME'!$14:$14</definedName>
    <definedName name="Excel_BuiltIn__FilterDatabase_1">#REF!</definedName>
    <definedName name="Excel_BuiltIn_Print_Area_1">#REF!</definedName>
    <definedName name="Excel_BuiltIn_Print_Titles_1">#REF!</definedName>
  </definedNames>
  <calcPr fullCalcOnLoad="1"/>
</workbook>
</file>

<file path=xl/sharedStrings.xml><?xml version="1.0" encoding="utf-8"?>
<sst xmlns="http://schemas.openxmlformats.org/spreadsheetml/2006/main" count="184" uniqueCount="123">
  <si>
    <t>Reinis Martinsons</t>
  </si>
  <si>
    <t>Darba devēja sociālais nodoklis</t>
  </si>
  <si>
    <t>(Darba veids vai konstruktīvā elementa nosaukums)</t>
  </si>
  <si>
    <t>Nr. p.k.</t>
  </si>
  <si>
    <t>Darbu apraksts vai materiālu nosaukums</t>
  </si>
  <si>
    <t>Vienības izmaksas</t>
  </si>
  <si>
    <t>Kopā uz visu apjomu</t>
  </si>
  <si>
    <t>Mērvienība</t>
  </si>
  <si>
    <t>Daudzums</t>
  </si>
  <si>
    <t>Laika norma     (c/h)</t>
  </si>
  <si>
    <t>Darba samaksas likme (EUR/h)</t>
  </si>
  <si>
    <t>Darba alga (EUR)</t>
  </si>
  <si>
    <t>Mehānismi (EUR)</t>
  </si>
  <si>
    <t>Kopā (EUR)</t>
  </si>
  <si>
    <t>Darbietilpība (c/h)</t>
  </si>
  <si>
    <t>Summa (EUR)</t>
  </si>
  <si>
    <t>sertifikāta Nr. 20-6923</t>
  </si>
  <si>
    <t>3.7.5.2./9</t>
  </si>
  <si>
    <t>kpl.</t>
  </si>
  <si>
    <t>Autoruzraudzība</t>
  </si>
  <si>
    <t>Izpētes un projektēšanas darbi (ieskaitot PVN)</t>
  </si>
  <si>
    <t>Būvprojekta ekspertīze (ieskaitot PVN)</t>
  </si>
  <si>
    <t>Didzis Dāle</t>
  </si>
  <si>
    <t>Apstiprinu</t>
  </si>
  <si>
    <t>___________________________________</t>
  </si>
  <si>
    <t>(pasūtītājs, paraksts un tā atšifrējums)</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</si>
  <si>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</si>
  <si>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</si>
  <si>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</si>
  <si>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</si>
  <si>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</si>
  <si>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</si>
  <si>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</si>
  <si>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</si>
  <si>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</si>
  <si>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</si>
  <si>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</si>
  <si>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_______________</t>
  </si>
  <si>
    <t>paraksts</t>
  </si>
  <si>
    <t>paraksta atšifrējums</t>
  </si>
  <si>
    <t>datums</t>
  </si>
  <si>
    <t>Pārbaudīja</t>
  </si>
  <si>
    <t>Būvprojekta vadītājs</t>
  </si>
  <si>
    <t>Pasūtītāja būvniecības koptāme</t>
  </si>
  <si>
    <t>Finanšu rezerve neparedzētiem darbiem</t>
  </si>
  <si>
    <t>Ar būvniecību saistītie pārējie izdevumi</t>
  </si>
  <si>
    <t>Būvuzraudzība</t>
  </si>
  <si>
    <t xml:space="preserve">                   Kopā</t>
  </si>
  <si>
    <t>Būves nosaukums</t>
  </si>
  <si>
    <t>Objekta adrese</t>
  </si>
  <si>
    <t>Virsizdevumi</t>
  </si>
  <si>
    <t>Peļņa</t>
  </si>
  <si>
    <t>Ceļu daļas darbi</t>
  </si>
  <si>
    <t>Inženierrisinājumu daļas darbi (LKT)</t>
  </si>
  <si>
    <t>Inženierrisinājumu daļas darbi (ELT, apgaismojums)</t>
  </si>
  <si>
    <t>Inženierrisinājumu daļas darbi (ELT, elektroapgāde)</t>
  </si>
  <si>
    <t>Jūras ielas rekonstrukcija (pārbūve) un autostāvvietu būvniecība Liepājā</t>
  </si>
  <si>
    <t>Piezīmes:</t>
  </si>
  <si>
    <t>1. Materiālu apjomi doti sablīvētā veidā.</t>
  </si>
  <si>
    <t>gb.</t>
  </si>
  <si>
    <t>Būvizstrādājumi (EUR)</t>
  </si>
  <si>
    <t>5. Izstrādājot piedāvājumu, būvdarbu veicējam rūpīgi pārskatīt projektu un apjomos jāiekļauj arī neuzrādītie darbi un materiāli, lai kvalitatīvi veiktu būvniecību atbilstoši konkrētā būvdarbu veicēja pielietotajai tehnoloģijai, un bez kuriem nebūtu iespējama būvdarbu tehnoloģiski pareiza un spēkā esošajiem normatīviem atbilstoša veikšana pilnā apjomā.</t>
  </si>
  <si>
    <t xml:space="preserve">3. Būvdarbu veicējam jāvērtē visi nepieciešamie darbi, materiāli, būvmašīnas un transports, bez kā nevarētu būt iespējama darba daudzumu sarakstā minēto darbu tehnoloģiski pareiza, Pasūtītāja prasībām atbilstoša izpilde pilnā apjomā. </t>
  </si>
  <si>
    <t>4. Būvdarbu apjomus skatīt kopā rasējumiem, tehniskajiem risinājumiem, tehniskajām specifikācijām, skaidrojošo aprakstu un pielikumiem.</t>
  </si>
  <si>
    <t>6. Šos darbu un materiālu apjomus skatīt kopā ar projekta dokumentāciju.</t>
  </si>
  <si>
    <t>2. Darbu daudzumu sarakstā minētos darbus veikt atbilstoši būvprojektam.</t>
  </si>
  <si>
    <t>7. Materiālus ir iespējams nomainīt uz ekvivalentiem, ja būvdarbu veicējs uzņemas pilnu atbildību par būvprojektā ietverto rādītāju un parametru sasniegšanu.</t>
  </si>
  <si>
    <t>Jūras iela, Jūras iela 16, Jūras iela 18, Dzirnavu iela 3, Dzirnavu iela 6, Liepāja</t>
  </si>
  <si>
    <t>2015.01.04.</t>
  </si>
  <si>
    <t>"Jūraskāpas", Nīcas pgasts, Nīcas novads (kad.nr. 6478 008 0368)</t>
  </si>
  <si>
    <t>SAGATAVOŠANAS DARBI</t>
  </si>
  <si>
    <t>Izpilddokumentācijas sagatavošana</t>
  </si>
  <si>
    <t>APRĪKOJUMS UN LABIEKĀRTOJUMS</t>
  </si>
  <si>
    <t>Mobilizācija un sagatavošanās būvdarbu veikšana</t>
  </si>
  <si>
    <t>Teritorijas uzmērīšana un nospraušana (labiekārtojuma elementu izspraušana un nostiprināšana dabā)</t>
  </si>
  <si>
    <t>Esošo saglabājamo koku aizsardzība būvdarbu laikā</t>
  </si>
  <si>
    <t>Būvniecības koptāme</t>
  </si>
  <si>
    <t xml:space="preserve">Objekta adrese   </t>
  </si>
  <si>
    <t>Kopsavilkuma aprēķins par darbu vai konstruktīvo elementu veidiem</t>
  </si>
  <si>
    <t>Nr. p.k</t>
  </si>
  <si>
    <t>Kods, tāme Nr.</t>
  </si>
  <si>
    <t>Būvdarbu veids vai konstruktīvā elementa nosaukums</t>
  </si>
  <si>
    <t>Tāmes izmaksa EUR</t>
  </si>
  <si>
    <t>Tai skaitā</t>
  </si>
  <si>
    <t>Darb-ietilpība c/h</t>
  </si>
  <si>
    <t>Darba alga EUR</t>
  </si>
  <si>
    <t>Būvizstrādājumi EUR</t>
  </si>
  <si>
    <t>Mehānismi EUR</t>
  </si>
  <si>
    <t>Multifunkcionāla atpūtas vieta Bernātos</t>
  </si>
  <si>
    <t>"Jūraskāpas", Nīcas pagasts, Nīcas novads (kad. nr. 6478 008 0368)</t>
  </si>
  <si>
    <t>Tāme sastādīta 2020. gada tirgus cenās pamatojoties uz TS-L daļas rasējumiem.</t>
  </si>
  <si>
    <t>Esoša koka soliņa demontāža un utilizācija</t>
  </si>
  <si>
    <t>Esoša koka galda demontāža un utilizācija</t>
  </si>
  <si>
    <t>Esošas koka sēdvirsmas demontāža un utilizācija</t>
  </si>
  <si>
    <t xml:space="preserve">Esošas atkritumu urnas demontāža un nododošana Pasūtītājam </t>
  </si>
  <si>
    <t>Esošas ugunskura vietas demontāža un utilizācija</t>
  </si>
  <si>
    <t>Nojumes konstrukcijas, pamatu izbūve, atbilstoši rasējumam TS-L-3</t>
  </si>
  <si>
    <t>Ugunskura vietas konstrukcijas izbūve, atbilstoši rasējumam TS-L-4</t>
  </si>
  <si>
    <t>paraksts, tā atšifrējums</t>
  </si>
  <si>
    <t>Sertifikata Nr.</t>
  </si>
  <si>
    <t>Tāme sastādīta _____. gada ___. ____________</t>
  </si>
  <si>
    <t>Par kopējo summu (euro):</t>
  </si>
  <si>
    <t>Kopējā darbietilpība (c/h):</t>
  </si>
  <si>
    <t>Pavisam kopā</t>
  </si>
  <si>
    <t>_____%</t>
  </si>
  <si>
    <t>tajā skaitā darba aizsardzība</t>
  </si>
  <si>
    <t>______%</t>
  </si>
  <si>
    <t>1</t>
  </si>
  <si>
    <t>Vispārējie būvdarbi</t>
  </si>
  <si>
    <t>Lokālā tāme Nr. 1</t>
  </si>
  <si>
    <t>Tāmes izmaksas:</t>
  </si>
  <si>
    <t>Tāme sastādīta:</t>
  </si>
  <si>
    <t>paraksts, tā atšifrējums, sertifikata Nr.</t>
  </si>
  <si>
    <t>Tāme sastādīta    _____. gada ___. ____________</t>
  </si>
  <si>
    <t>Sertifikāta Nr.</t>
  </si>
  <si>
    <t>Tiešās izmaksas kopā, t. sk. darba devēja sociālais nodoklis (____ %)</t>
  </si>
  <si>
    <t>Kompozītmateriāla soliņa ar atzveltni konstrukcijas izbūve, atbilstoši Paskaidrojuma raksta Pielikumam Nr.1</t>
  </si>
  <si>
    <t>Kompozītmateriāla galda un 2 soliņu komplekta konstrukcijas izbūve, atbilstoši Paskaidrojuma raksta Pielikumam Nr.2</t>
  </si>
  <si>
    <t>Kompozītmateriāla sēdvirsmas ar atzveltni uz esoša betona pamata konstrukcijas izbūve un piestiprināšana ar betona enkurskrūvi pie betona pamata, atbilstoši Paskaidrojuma raksta Pielikumam Nr.3</t>
  </si>
  <si>
    <t>Kompozītmateriāla atkritumu urnas konstrukcijas izbūve un stiprināšana zemē, atbilstoši Paskaidrojuma raksta Pielikumam Nr.4 un 5</t>
  </si>
  <si>
    <t>Bērnu laukuma konstrukcijas izbūve saskaņā ar CI-2020-49 tehnisko specifikāciju</t>
  </si>
  <si>
    <t>Izglītojošu stendu konstrukcijas izbūve saskaņā ar CI-2020-49 tehnisko specifikāciju</t>
  </si>
  <si>
    <t>NND-2020-09</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</si>
</sst>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quot;р.&quot;;\-#,##0&quot;р.&quot;"/>
    <numFmt numFmtId="193" formatCode="#,##0&quot;р.&quot;;[Red]\-#,##0&quot;р.&quot;"/>
    <numFmt numFmtId="194" formatCode="#,##0.00&quot;р.&quot;;\-#,##0.00&quot;р.&quot;"/>
    <numFmt numFmtId="195" formatCode="#,##0.00&quot;р.&quot;;[Red]\-#,##0.00&quot;р.&quot;"/>
    <numFmt numFmtId="196" formatCode="_-* #,##0&quot;р.&quot;_-;\-* #,##0&quot;р.&quot;_-;_-* &quot;-&quot;&quot;р.&quot;_-;_-@_-"/>
    <numFmt numFmtId="197" formatCode="_-* #,##0_р_._-;\-* #,##0_р_._-;_-* &quot;-&quot;_р_._-;_-@_-"/>
    <numFmt numFmtId="198" formatCode="_-* #,##0.00&quot;р.&quot;_-;\-* #,##0.00&quot;р.&quot;_-;_-* &quot;-&quot;??&quot;р.&quot;_-;_-@_-"/>
    <numFmt numFmtId="199" formatCode="_-* #,##0.00_р_._-;\-* #,##0.00_р_._-;_-* &quot;-&quot;??_р_.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0;[Red]0.00"/>
    <numFmt numFmtId="209" formatCode="yyyy\.mm\.dd\.;@"/>
    <numFmt numFmtId="210" formatCode="#,##0.00_ ;\-#,##0.00\ "/>
    <numFmt numFmtId="211" formatCode="0;[Red]0"/>
    <numFmt numFmtId="212" formatCode="dddd&quot;, &quot;yyyy&quot;. gada &quot;d&quot;. &quot;mmmm;@"/>
    <numFmt numFmtId="213" formatCode="0.0"/>
    <numFmt numFmtId="214" formatCode="_-* #,##0.00_-;\-* #,##0.00_-;_-* \-??_-;_-@_-"/>
    <numFmt numFmtId="215" formatCode="[$-426]dddd\,\ yyyy&quot;. gada &quot;d\.\ mmmm"/>
    <numFmt numFmtId="216" formatCode="0.000"/>
    <numFmt numFmtId="217" formatCode="0.0000"/>
    <numFmt numFmtId="218" formatCode="0.00000"/>
    <numFmt numFmtId="219" formatCode="0.000000"/>
    <numFmt numFmtId="220" formatCode="#,##0.0"/>
    <numFmt numFmtId="221" formatCode="[$-426]mmmm/yy"/>
    <numFmt numFmtId="222" formatCode="[$-426]dddd\,\ yyyy\.\ &quot;gada&quot;\ d\.\ mmmm"/>
    <numFmt numFmtId="223" formatCode="0.00_ ;\-0.00\ "/>
  </numFmts>
  <fonts count="47">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i/>
      <sz val="11"/>
      <name val="Arial"/>
      <family val="2"/>
    </font>
    <font>
      <b/>
      <i/>
      <sz val="11"/>
      <name val="Arial"/>
      <family val="2"/>
    </font>
    <font>
      <sz val="11"/>
      <name val="Arial"/>
      <family val="2"/>
    </font>
    <font>
      <sz val="9"/>
      <name val="Arial"/>
      <family val="2"/>
    </font>
    <font>
      <sz val="8"/>
      <name val="Arial"/>
      <family val="2"/>
    </font>
    <font>
      <sz val="12"/>
      <name val="Arial"/>
      <family val="2"/>
    </font>
    <font>
      <b/>
      <sz val="11"/>
      <name val="Arial"/>
      <family val="2"/>
    </font>
    <font>
      <b/>
      <i/>
      <sz val="9"/>
      <name val="Arial"/>
      <family val="2"/>
    </font>
    <font>
      <b/>
      <sz val="9"/>
      <name val="Arial"/>
      <family val="2"/>
    </font>
    <font>
      <sz val="8"/>
      <name val="Calibri"/>
      <family val="2"/>
    </font>
    <font>
      <sz val="10"/>
      <name val="Helv"/>
      <family val="0"/>
    </font>
    <font>
      <sz val="10"/>
      <name val="Times New Roman"/>
      <family val="1"/>
    </font>
    <font>
      <u val="single"/>
      <sz val="11"/>
      <color indexed="20"/>
      <name val="Calibri"/>
      <family val="2"/>
    </font>
    <font>
      <u val="single"/>
      <sz val="8.8"/>
      <color indexed="12"/>
      <name val="Calibri"/>
      <family val="2"/>
    </font>
    <font>
      <b/>
      <i/>
      <sz val="8"/>
      <name val="Arial"/>
      <family val="2"/>
    </font>
    <font>
      <sz val="8"/>
      <color indexed="8"/>
      <name val="Arial"/>
      <family val="2"/>
    </font>
    <font>
      <b/>
      <i/>
      <sz val="12"/>
      <name val="Time New Roman"/>
      <family val="0"/>
    </font>
    <font>
      <b/>
      <sz val="12"/>
      <name val="Arial"/>
      <family val="2"/>
    </font>
    <font>
      <i/>
      <sz val="10"/>
      <name val="Arial"/>
      <family val="2"/>
    </font>
    <font>
      <b/>
      <sz val="10"/>
      <name val="Arial"/>
      <family val="2"/>
    </font>
    <font>
      <u val="single"/>
      <sz val="10"/>
      <color indexed="30"/>
      <name val="Arial"/>
      <family val="2"/>
    </font>
    <font>
      <u val="single"/>
      <sz val="10"/>
      <color theme="10"/>
      <name val="Arial"/>
      <family val="2"/>
    </font>
    <font>
      <sz val="11"/>
      <color theme="1"/>
      <name val="Calibri"/>
      <family val="2"/>
    </font>
  </fonts>
  <fills count="28">
    <fill>
      <patternFill/>
    </fill>
    <fill>
      <patternFill patternType="gray125"/>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style="hair"/>
      <right style="hair"/>
      <top style="hair"/>
      <bottom style="hair"/>
    </border>
    <border>
      <left>
        <color indexed="63"/>
      </left>
      <right style="hair"/>
      <top style="hair"/>
      <bottom style="hair"/>
    </border>
    <border>
      <left style="hair"/>
      <right style="hair"/>
      <top style="hair"/>
      <bottom style="thin"/>
    </border>
    <border>
      <left>
        <color indexed="63"/>
      </left>
      <right>
        <color indexed="63"/>
      </right>
      <top>
        <color indexed="63"/>
      </top>
      <bottom style="thin">
        <color indexed="8"/>
      </bottom>
    </border>
    <border>
      <left style="hair"/>
      <right style="hair"/>
      <top style="thin"/>
      <bottom style="hair"/>
    </border>
    <border>
      <left>
        <color indexed="63"/>
      </left>
      <right>
        <color indexed="63"/>
      </right>
      <top style="thin">
        <color indexed="8"/>
      </top>
      <bottom>
        <color indexed="63"/>
      </bottom>
    </border>
    <border>
      <left>
        <color indexed="63"/>
      </left>
      <right>
        <color indexed="63"/>
      </right>
      <top>
        <color indexed="63"/>
      </top>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color indexed="63"/>
      </right>
      <top style="thin"/>
      <bottom style="thin"/>
    </border>
    <border>
      <left style="medium"/>
      <right style="thin"/>
      <top style="thin"/>
      <bottom style="thin"/>
    </border>
    <border>
      <left style="hair"/>
      <right style="medium"/>
      <top style="hair"/>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thin"/>
      <top>
        <color indexed="63"/>
      </top>
      <bottom style="thin"/>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thin"/>
      <right style="thin"/>
      <top style="hair"/>
      <bottom style="thin"/>
    </border>
    <border>
      <left style="thin"/>
      <right style="medium"/>
      <top style="hair"/>
      <bottom style="thin"/>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3" fillId="20" borderId="1" applyNumberFormat="0" applyAlignment="0" applyProtection="0"/>
    <xf numFmtId="0" fontId="4"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20" borderId="1" applyNumberFormat="0" applyAlignment="0" applyProtection="0"/>
    <xf numFmtId="0" fontId="3" fillId="20" borderId="1" applyNumberFormat="0" applyAlignment="0" applyProtection="0"/>
    <xf numFmtId="0" fontId="6" fillId="21" borderId="2" applyNumberFormat="0" applyAlignment="0" applyProtection="0"/>
    <xf numFmtId="214" fontId="19" fillId="0" borderId="0" applyFill="0" applyBorder="0" applyAlignment="0" applyProtection="0"/>
    <xf numFmtId="0" fontId="1" fillId="0" borderId="0">
      <alignment/>
      <protection/>
    </xf>
    <xf numFmtId="0" fontId="0" fillId="0" borderId="0">
      <alignment/>
      <protection/>
    </xf>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45" fillId="0" borderId="0" applyNumberFormat="0" applyFill="0" applyBorder="0" applyAlignment="0" applyProtection="0"/>
    <xf numFmtId="0" fontId="12" fillId="8" borderId="1" applyNumberFormat="0" applyAlignment="0" applyProtection="0"/>
    <xf numFmtId="0" fontId="12" fillId="8" borderId="1" applyNumberFormat="0" applyAlignment="0" applyProtection="0"/>
    <xf numFmtId="0" fontId="12" fillId="8" borderId="1" applyNumberFormat="0" applyAlignment="0" applyProtection="0"/>
    <xf numFmtId="0" fontId="12" fillId="8" borderId="1"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36" fillId="0" borderId="0" applyNumberFormat="0" applyFill="0" applyBorder="0" applyAlignment="0" applyProtection="0"/>
    <xf numFmtId="0" fontId="13" fillId="20" borderId="6" applyNumberFormat="0" applyAlignment="0" applyProtection="0"/>
    <xf numFmtId="0" fontId="13" fillId="20" borderId="6" applyNumberFormat="0" applyAlignment="0" applyProtection="0"/>
    <xf numFmtId="214" fontId="19" fillId="0" borderId="0" applyFill="0" applyBorder="0" applyAlignment="0" applyProtection="0"/>
    <xf numFmtId="41" fontId="1" fillId="0" borderId="0" applyFill="0" applyBorder="0" applyAlignment="0" applyProtection="0"/>
    <xf numFmtId="214" fontId="19" fillId="0" borderId="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8" fillId="5" borderId="0" applyNumberFormat="0" applyBorder="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221"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1" fillId="0" borderId="0">
      <alignment/>
      <protection/>
    </xf>
    <xf numFmtId="0" fontId="1" fillId="0" borderId="0">
      <alignment/>
      <protection/>
    </xf>
    <xf numFmtId="221" fontId="1" fillId="0" borderId="0">
      <alignment vertical="center"/>
      <protection/>
    </xf>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9" fillId="23" borderId="9" applyNumberFormat="0" applyAlignment="0" applyProtection="0"/>
    <xf numFmtId="0" fontId="13" fillId="20" borderId="6" applyNumberFormat="0" applyAlignment="0" applyProtection="0"/>
    <xf numFmtId="221" fontId="13" fillId="24" borderId="6" applyNumberFormat="0" applyAlignment="0" applyProtection="0"/>
    <xf numFmtId="0" fontId="13" fillId="20" borderId="6" applyNumberFormat="0" applyAlignment="0" applyProtection="0"/>
    <xf numFmtId="0" fontId="1" fillId="0" borderId="0">
      <alignment/>
      <protection/>
    </xf>
    <xf numFmtId="0" fontId="34"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7" fillId="0" borderId="0" applyNumberFormat="0" applyFill="0" applyBorder="0" applyAlignment="0" applyProtection="0"/>
    <xf numFmtId="0" fontId="6" fillId="21" borderId="2" applyNumberFormat="0" applyAlignment="0" applyProtection="0"/>
    <xf numFmtId="9" fontId="1" fillId="0" borderId="0" applyFont="0" applyFill="0" applyBorder="0" applyAlignment="0" applyProtection="0"/>
    <xf numFmtId="0" fontId="19" fillId="23" borderId="9" applyNumberFormat="0" applyAlignment="0" applyProtection="0"/>
    <xf numFmtId="9" fontId="1" fillId="0" borderId="0" applyFill="0" applyBorder="0" applyAlignment="0" applyProtection="0"/>
    <xf numFmtId="0" fontId="15" fillId="0" borderId="8" applyNumberFormat="0" applyFill="0" applyAlignment="0" applyProtection="0"/>
    <xf numFmtId="0" fontId="12" fillId="8" borderId="1" applyNumberFormat="0" applyAlignment="0" applyProtection="0"/>
    <xf numFmtId="0" fontId="4"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169" fontId="1" fillId="0" borderId="0" applyFill="0" applyBorder="0" applyAlignment="0" applyProtection="0"/>
    <xf numFmtId="168" fontId="1"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cellStyleXfs>
  <cellXfs count="201">
    <xf numFmtId="0" fontId="0" fillId="0" borderId="0" xfId="0" applyAlignment="1">
      <alignment/>
    </xf>
    <xf numFmtId="209" fontId="23" fillId="0" borderId="0" xfId="131" applyNumberFormat="1" applyFont="1" applyFill="1" applyBorder="1" applyAlignment="1">
      <alignment horizontal="center" vertical="center" wrapText="1"/>
      <protection/>
    </xf>
    <xf numFmtId="0" fontId="25" fillId="0" borderId="10" xfId="131" applyFont="1" applyFill="1" applyBorder="1" applyAlignment="1">
      <alignment/>
      <protection/>
    </xf>
    <xf numFmtId="0" fontId="1" fillId="0" borderId="0" xfId="67" applyFill="1">
      <alignment/>
      <protection/>
    </xf>
    <xf numFmtId="0" fontId="1" fillId="0" borderId="0" xfId="131" applyFont="1" applyFill="1" applyAlignment="1">
      <alignment horizontal="center" vertical="center"/>
      <protection/>
    </xf>
    <xf numFmtId="208" fontId="1" fillId="0" borderId="0" xfId="131" applyNumberFormat="1" applyFont="1" applyFill="1" applyAlignment="1">
      <alignment horizontal="center" vertical="center"/>
      <protection/>
    </xf>
    <xf numFmtId="209" fontId="23" fillId="0" borderId="10" xfId="131" applyNumberFormat="1" applyFont="1" applyFill="1" applyBorder="1" applyAlignment="1">
      <alignment vertical="center" wrapText="1"/>
      <protection/>
    </xf>
    <xf numFmtId="0" fontId="23" fillId="0" borderId="0" xfId="131" applyFont="1" applyFill="1" applyBorder="1" applyAlignment="1">
      <alignment horizontal="left"/>
      <protection/>
    </xf>
    <xf numFmtId="10" fontId="25" fillId="0" borderId="10" xfId="131" applyNumberFormat="1" applyFont="1" applyFill="1" applyBorder="1" applyAlignment="1">
      <alignment horizontal="center" vertical="center"/>
      <protection/>
    </xf>
    <xf numFmtId="0" fontId="22" fillId="0" borderId="0" xfId="131" applyFont="1" applyFill="1" applyBorder="1" applyAlignment="1">
      <alignment/>
      <protection/>
    </xf>
    <xf numFmtId="208" fontId="22" fillId="0" borderId="0" xfId="131" applyNumberFormat="1" applyFont="1" applyFill="1" applyBorder="1" applyAlignment="1">
      <alignment horizontal="center" vertical="center" wrapText="1"/>
      <protection/>
    </xf>
    <xf numFmtId="211" fontId="25" fillId="0" borderId="0" xfId="67" applyNumberFormat="1" applyFont="1" applyFill="1" applyBorder="1" applyAlignment="1">
      <alignment horizontal="center" vertical="center"/>
      <protection/>
    </xf>
    <xf numFmtId="211" fontId="25" fillId="0" borderId="0" xfId="67" applyNumberFormat="1" applyFont="1" applyFill="1" applyBorder="1" applyAlignment="1">
      <alignment horizontal="right" vertical="center"/>
      <protection/>
    </xf>
    <xf numFmtId="208" fontId="25" fillId="0" borderId="0" xfId="67" applyNumberFormat="1" applyFont="1" applyFill="1" applyBorder="1" applyAlignment="1">
      <alignment horizontal="center" vertical="center"/>
      <protection/>
    </xf>
    <xf numFmtId="0" fontId="1" fillId="0" borderId="0" xfId="67" applyFont="1" applyFill="1" applyAlignment="1">
      <alignment horizontal="center" vertical="center"/>
      <protection/>
    </xf>
    <xf numFmtId="0" fontId="1" fillId="0" borderId="0" xfId="67" applyFont="1" applyFill="1">
      <alignment/>
      <protection/>
    </xf>
    <xf numFmtId="208" fontId="29" fillId="0" borderId="0" xfId="67" applyNumberFormat="1" applyFont="1" applyFill="1" applyAlignment="1">
      <alignment horizontal="center" vertical="center"/>
      <protection/>
    </xf>
    <xf numFmtId="0" fontId="1" fillId="0" borderId="10" xfId="67" applyFill="1" applyBorder="1">
      <alignment/>
      <protection/>
    </xf>
    <xf numFmtId="1" fontId="1" fillId="0" borderId="0" xfId="67" applyNumberFormat="1" applyFont="1" applyFill="1" applyAlignment="1">
      <alignment horizontal="center" vertical="center"/>
      <protection/>
    </xf>
    <xf numFmtId="0" fontId="1" fillId="0" borderId="0" xfId="67" applyFont="1" applyFill="1" applyAlignment="1">
      <alignment horizontal="left" vertical="center"/>
      <protection/>
    </xf>
    <xf numFmtId="208" fontId="1" fillId="0" borderId="0" xfId="67" applyNumberFormat="1" applyFont="1" applyFill="1" applyAlignment="1">
      <alignment horizontal="center" vertical="center"/>
      <protection/>
    </xf>
    <xf numFmtId="0" fontId="1" fillId="0" borderId="0" xfId="67" applyFont="1" applyFill="1">
      <alignment/>
      <protection/>
    </xf>
    <xf numFmtId="0" fontId="28" fillId="0" borderId="0" xfId="67" applyFont="1" applyFill="1">
      <alignment/>
      <protection/>
    </xf>
    <xf numFmtId="1" fontId="27" fillId="0" borderId="0" xfId="67" applyNumberFormat="1" applyFont="1" applyFill="1" applyAlignment="1">
      <alignment horizontal="center" vertical="center"/>
      <protection/>
    </xf>
    <xf numFmtId="208" fontId="27" fillId="0" borderId="0" xfId="67" applyNumberFormat="1" applyFont="1" applyFill="1" applyAlignment="1">
      <alignment horizontal="center" vertical="center"/>
      <protection/>
    </xf>
    <xf numFmtId="0" fontId="22" fillId="0" borderId="10" xfId="131" applyFont="1" applyFill="1" applyBorder="1" applyAlignment="1">
      <alignment/>
      <protection/>
    </xf>
    <xf numFmtId="2" fontId="1" fillId="0" borderId="0" xfId="67" applyNumberFormat="1" applyFont="1" applyFill="1" applyAlignment="1">
      <alignment horizontal="center" vertical="center"/>
      <protection/>
    </xf>
    <xf numFmtId="0" fontId="27" fillId="0" borderId="0" xfId="67" applyFont="1" applyFill="1" applyAlignment="1">
      <alignment horizontal="left" vertical="center"/>
      <protection/>
    </xf>
    <xf numFmtId="2" fontId="27" fillId="0" borderId="0" xfId="67" applyNumberFormat="1" applyFont="1" applyFill="1" applyAlignment="1">
      <alignment horizontal="center" vertical="center"/>
      <protection/>
    </xf>
    <xf numFmtId="0" fontId="28" fillId="0" borderId="0" xfId="110" applyFont="1" applyFill="1" applyAlignment="1">
      <alignment horizontal="left" vertical="center"/>
      <protection/>
    </xf>
    <xf numFmtId="0" fontId="38" fillId="0" borderId="0" xfId="67" applyFont="1" applyFill="1" applyBorder="1" applyAlignment="1">
      <alignment horizontal="right" vertical="center"/>
      <protection/>
    </xf>
    <xf numFmtId="208" fontId="38" fillId="0" borderId="0" xfId="67" applyNumberFormat="1" applyFont="1" applyFill="1" applyBorder="1" applyAlignment="1">
      <alignment horizontal="center" vertical="center"/>
      <protection/>
    </xf>
    <xf numFmtId="0" fontId="38" fillId="0" borderId="0" xfId="67" applyFont="1" applyFill="1" applyBorder="1" applyAlignment="1">
      <alignment horizontal="left" vertical="center"/>
      <protection/>
    </xf>
    <xf numFmtId="208" fontId="38" fillId="0" borderId="0" xfId="67" applyNumberFormat="1" applyFont="1" applyFill="1" applyBorder="1" applyAlignment="1">
      <alignment horizontal="left" vertical="center"/>
      <protection/>
    </xf>
    <xf numFmtId="208" fontId="31" fillId="0" borderId="11" xfId="67" applyNumberFormat="1" applyFont="1" applyFill="1" applyBorder="1" applyAlignment="1">
      <alignment horizontal="center" vertical="center" textRotation="90" wrapText="1" shrinkToFit="1"/>
      <protection/>
    </xf>
    <xf numFmtId="2" fontId="31" fillId="0" borderId="11" xfId="67" applyNumberFormat="1" applyFont="1" applyFill="1" applyBorder="1" applyAlignment="1">
      <alignment horizontal="center" vertical="center" textRotation="90" wrapText="1" shrinkToFit="1"/>
      <protection/>
    </xf>
    <xf numFmtId="0" fontId="31" fillId="0" borderId="12" xfId="67" applyFont="1" applyFill="1" applyBorder="1" applyAlignment="1">
      <alignment horizontal="center" vertical="center"/>
      <protection/>
    </xf>
    <xf numFmtId="0" fontId="27" fillId="0" borderId="13" xfId="0" applyFont="1" applyFill="1" applyBorder="1" applyAlignment="1">
      <alignment horizontal="center" vertical="center"/>
    </xf>
    <xf numFmtId="2" fontId="28" fillId="0" borderId="13" xfId="0" applyNumberFormat="1" applyFont="1" applyFill="1" applyBorder="1" applyAlignment="1">
      <alignment horizontal="center" vertical="center"/>
    </xf>
    <xf numFmtId="208" fontId="28" fillId="0" borderId="13"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2" fontId="28" fillId="0" borderId="13" xfId="67" applyNumberFormat="1" applyFont="1" applyFill="1" applyBorder="1" applyAlignment="1">
      <alignment horizontal="center" vertical="center" wrapText="1"/>
      <protection/>
    </xf>
    <xf numFmtId="208" fontId="31" fillId="0" borderId="12" xfId="67" applyNumberFormat="1" applyFont="1" applyFill="1" applyBorder="1" applyAlignment="1">
      <alignment horizontal="center" vertical="center"/>
      <protection/>
    </xf>
    <xf numFmtId="2" fontId="32" fillId="0" borderId="13" xfId="0" applyNumberFormat="1" applyFont="1" applyFill="1" applyBorder="1" applyAlignment="1">
      <alignment horizontal="center" vertical="center"/>
    </xf>
    <xf numFmtId="208" fontId="28" fillId="0" borderId="14" xfId="0" applyNumberFormat="1" applyFont="1" applyFill="1" applyBorder="1" applyAlignment="1">
      <alignment horizontal="center" vertical="center"/>
    </xf>
    <xf numFmtId="1" fontId="27" fillId="0" borderId="13" xfId="67" applyNumberFormat="1" applyFont="1" applyFill="1" applyBorder="1" applyAlignment="1">
      <alignment horizontal="center" vertical="center" wrapText="1"/>
      <protection/>
    </xf>
    <xf numFmtId="0" fontId="28" fillId="0" borderId="0" xfId="110" applyFont="1" applyFill="1" applyBorder="1">
      <alignment/>
      <protection/>
    </xf>
    <xf numFmtId="0" fontId="28" fillId="0" borderId="0" xfId="110" applyFont="1" applyFill="1" applyBorder="1" applyAlignment="1">
      <alignment horizontal="center"/>
      <protection/>
    </xf>
    <xf numFmtId="0" fontId="28" fillId="0" borderId="0" xfId="130" applyFont="1" applyFill="1" applyBorder="1" applyAlignment="1">
      <alignment horizontal="center" vertical="center" wrapText="1"/>
      <protection/>
    </xf>
    <xf numFmtId="0" fontId="28" fillId="0" borderId="0" xfId="110" applyNumberFormat="1" applyFont="1" applyFill="1" applyBorder="1" applyAlignment="1">
      <alignment horizontal="left" vertical="center"/>
      <protection/>
    </xf>
    <xf numFmtId="0" fontId="28" fillId="0" borderId="0" xfId="110" applyFont="1" applyFill="1" applyBorder="1" applyAlignment="1">
      <alignment horizontal="left" vertical="center" wrapText="1"/>
      <protection/>
    </xf>
    <xf numFmtId="0" fontId="27" fillId="0" borderId="15" xfId="0" applyFont="1" applyFill="1" applyBorder="1" applyAlignment="1">
      <alignment horizontal="left" vertical="center" wrapText="1"/>
    </xf>
    <xf numFmtId="0" fontId="27" fillId="0" borderId="15" xfId="0" applyFont="1" applyFill="1" applyBorder="1" applyAlignment="1">
      <alignment horizontal="center" vertical="center"/>
    </xf>
    <xf numFmtId="0" fontId="30" fillId="0" borderId="16" xfId="67" applyFont="1" applyFill="1" applyBorder="1" applyAlignment="1">
      <alignment vertical="center"/>
      <protection/>
    </xf>
    <xf numFmtId="0" fontId="30" fillId="0" borderId="16" xfId="67" applyFont="1" applyFill="1" applyBorder="1" applyAlignment="1">
      <alignment/>
      <protection/>
    </xf>
    <xf numFmtId="2" fontId="30" fillId="0" borderId="16" xfId="67" applyNumberFormat="1" applyFont="1" applyFill="1" applyBorder="1" applyAlignment="1">
      <alignment horizontal="center" vertical="center"/>
      <protection/>
    </xf>
    <xf numFmtId="208" fontId="30" fillId="0" borderId="16" xfId="67" applyNumberFormat="1" applyFont="1" applyFill="1" applyBorder="1" applyAlignment="1">
      <alignment horizontal="center" vertical="center"/>
      <protection/>
    </xf>
    <xf numFmtId="208" fontId="30" fillId="0" borderId="16" xfId="67" applyNumberFormat="1" applyFont="1" applyFill="1" applyBorder="1" applyAlignment="1">
      <alignment vertical="center"/>
      <protection/>
    </xf>
    <xf numFmtId="0" fontId="25" fillId="0" borderId="0" xfId="67" applyFont="1" applyFill="1" applyBorder="1" applyAlignment="1">
      <alignment horizontal="right" vertical="center"/>
      <protection/>
    </xf>
    <xf numFmtId="209" fontId="25" fillId="0" borderId="0" xfId="67" applyNumberFormat="1" applyFont="1" applyFill="1" applyBorder="1" applyAlignment="1">
      <alignment horizontal="center" vertical="center"/>
      <protection/>
    </xf>
    <xf numFmtId="2" fontId="25" fillId="0" borderId="0" xfId="67" applyNumberFormat="1" applyFont="1" applyFill="1" applyBorder="1" applyAlignment="1">
      <alignment horizontal="center" vertical="center"/>
      <protection/>
    </xf>
    <xf numFmtId="208" fontId="25" fillId="0" borderId="0" xfId="67" applyNumberFormat="1" applyFont="1" applyFill="1" applyBorder="1" applyAlignment="1">
      <alignment horizontal="center" vertical="center"/>
      <protection/>
    </xf>
    <xf numFmtId="1" fontId="27" fillId="0" borderId="17" xfId="67" applyNumberFormat="1" applyFont="1" applyFill="1" applyBorder="1" applyAlignment="1">
      <alignment horizontal="center" vertical="center" wrapText="1"/>
      <protection/>
    </xf>
    <xf numFmtId="0" fontId="27" fillId="0" borderId="17" xfId="0" applyFont="1" applyFill="1" applyBorder="1" applyAlignment="1">
      <alignment horizontal="left" vertical="center" wrapText="1"/>
    </xf>
    <xf numFmtId="0" fontId="27" fillId="0" borderId="17" xfId="0" applyFont="1" applyFill="1" applyBorder="1" applyAlignment="1">
      <alignment horizontal="center" vertical="center"/>
    </xf>
    <xf numFmtId="1" fontId="27" fillId="0" borderId="15" xfId="67" applyNumberFormat="1" applyFont="1" applyFill="1" applyBorder="1" applyAlignment="1">
      <alignment horizontal="center" vertical="center" wrapText="1"/>
      <protection/>
    </xf>
    <xf numFmtId="0" fontId="23" fillId="0" borderId="0" xfId="131" applyFont="1" applyFill="1" applyBorder="1" applyAlignment="1">
      <alignment horizontal="center"/>
      <protection/>
    </xf>
    <xf numFmtId="208" fontId="28" fillId="0" borderId="0" xfId="67" applyNumberFormat="1" applyFont="1" applyFill="1" applyAlignment="1">
      <alignment vertical="center"/>
      <protection/>
    </xf>
    <xf numFmtId="211" fontId="25" fillId="0" borderId="0" xfId="67" applyNumberFormat="1" applyFont="1" applyFill="1" applyBorder="1" applyAlignment="1">
      <alignment horizontal="right" vertical="center"/>
      <protection/>
    </xf>
    <xf numFmtId="0" fontId="22" fillId="0" borderId="0" xfId="67" applyFont="1" applyFill="1" applyBorder="1" applyAlignment="1">
      <alignment vertical="center" wrapText="1"/>
      <protection/>
    </xf>
    <xf numFmtId="0" fontId="43" fillId="0" borderId="0" xfId="67" applyFont="1" applyBorder="1" applyAlignment="1">
      <alignment horizontal="right" vertical="center"/>
      <protection/>
    </xf>
    <xf numFmtId="208" fontId="43" fillId="0" borderId="0" xfId="67" applyNumberFormat="1" applyFont="1" applyBorder="1" applyAlignment="1">
      <alignment horizontal="center" vertical="center"/>
      <protection/>
    </xf>
    <xf numFmtId="208" fontId="28" fillId="0" borderId="0" xfId="67" applyNumberFormat="1" applyFont="1" applyBorder="1" applyAlignment="1">
      <alignment horizontal="center" vertical="center"/>
      <protection/>
    </xf>
    <xf numFmtId="208" fontId="28" fillId="0" borderId="0" xfId="67" applyNumberFormat="1" applyFont="1" applyBorder="1" applyAlignment="1">
      <alignment vertical="center"/>
      <protection/>
    </xf>
    <xf numFmtId="14" fontId="27" fillId="0" borderId="0" xfId="67" applyNumberFormat="1" applyFont="1" applyFill="1" applyBorder="1" applyAlignment="1">
      <alignment horizontal="center" vertical="center"/>
      <protection/>
    </xf>
    <xf numFmtId="208" fontId="27" fillId="0" borderId="0" xfId="67" applyNumberFormat="1" applyFont="1" applyFill="1" applyBorder="1" applyAlignment="1">
      <alignment horizontal="center" vertical="center"/>
      <protection/>
    </xf>
    <xf numFmtId="0" fontId="26" fillId="0" borderId="0" xfId="67" applyFont="1" applyFill="1" applyBorder="1" applyAlignment="1">
      <alignment vertical="center"/>
      <protection/>
    </xf>
    <xf numFmtId="0" fontId="25" fillId="0" borderId="0" xfId="67" applyFont="1" applyBorder="1" applyAlignment="1">
      <alignment horizontal="center" vertical="center" wrapText="1"/>
      <protection/>
    </xf>
    <xf numFmtId="208" fontId="24" fillId="0" borderId="0" xfId="67" applyNumberFormat="1" applyFont="1" applyBorder="1" applyAlignment="1">
      <alignment horizontal="left" vertical="center"/>
      <protection/>
    </xf>
    <xf numFmtId="0" fontId="25" fillId="0" borderId="18" xfId="131" applyFont="1" applyFill="1" applyBorder="1" applyAlignment="1">
      <alignment horizontal="center" vertical="center"/>
      <protection/>
    </xf>
    <xf numFmtId="0" fontId="42" fillId="0" borderId="18" xfId="131" applyFont="1" applyFill="1" applyBorder="1" applyAlignment="1">
      <alignment horizontal="left" vertical="center" wrapText="1"/>
      <protection/>
    </xf>
    <xf numFmtId="208" fontId="24" fillId="0" borderId="0" xfId="67" applyNumberFormat="1" applyFont="1" applyBorder="1" applyAlignment="1">
      <alignment vertical="center"/>
      <protection/>
    </xf>
    <xf numFmtId="208" fontId="24" fillId="0" borderId="19" xfId="67" applyNumberFormat="1" applyFont="1" applyBorder="1" applyAlignment="1">
      <alignment vertical="center"/>
      <protection/>
    </xf>
    <xf numFmtId="0" fontId="23" fillId="0" borderId="13" xfId="67" applyFont="1" applyBorder="1" applyAlignment="1">
      <alignment horizontal="center" vertical="center" wrapText="1"/>
      <protection/>
    </xf>
    <xf numFmtId="0" fontId="42" fillId="0" borderId="13" xfId="67" applyFont="1" applyBorder="1" applyAlignment="1">
      <alignment horizontal="center" vertical="center"/>
      <protection/>
    </xf>
    <xf numFmtId="49" fontId="42" fillId="0" borderId="13" xfId="67" applyNumberFormat="1" applyFont="1" applyBorder="1" applyAlignment="1">
      <alignment horizontal="center" vertical="center"/>
      <protection/>
    </xf>
    <xf numFmtId="208" fontId="42" fillId="0" borderId="13" xfId="67" applyNumberFormat="1" applyFont="1" applyBorder="1" applyAlignment="1">
      <alignment horizontal="center" vertical="center"/>
      <protection/>
    </xf>
    <xf numFmtId="10" fontId="23" fillId="0" borderId="13" xfId="67" applyNumberFormat="1" applyFont="1" applyBorder="1" applyAlignment="1">
      <alignment horizontal="right" vertical="center" wrapText="1"/>
      <protection/>
    </xf>
    <xf numFmtId="208" fontId="43" fillId="25" borderId="13" xfId="67" applyNumberFormat="1" applyFont="1" applyFill="1" applyBorder="1" applyAlignment="1">
      <alignment horizontal="center" vertical="center"/>
      <protection/>
    </xf>
    <xf numFmtId="14" fontId="27" fillId="0" borderId="0" xfId="67" applyNumberFormat="1" applyFont="1" applyFill="1" applyBorder="1" applyAlignment="1">
      <alignment vertical="center"/>
      <protection/>
    </xf>
    <xf numFmtId="208" fontId="23" fillId="0" borderId="0" xfId="67" applyNumberFormat="1" applyFont="1" applyFill="1" applyBorder="1" applyAlignment="1">
      <alignment horizontal="center" vertical="center"/>
      <protection/>
    </xf>
    <xf numFmtId="208" fontId="42" fillId="0" borderId="0" xfId="67" applyNumberFormat="1" applyFont="1" applyFill="1" applyBorder="1" applyAlignment="1">
      <alignment horizontal="center" vertical="center"/>
      <protection/>
    </xf>
    <xf numFmtId="208" fontId="43" fillId="0" borderId="0" xfId="67" applyNumberFormat="1" applyFont="1" applyFill="1" applyBorder="1" applyAlignment="1">
      <alignment horizontal="center" vertical="center"/>
      <protection/>
    </xf>
    <xf numFmtId="208" fontId="42" fillId="0" borderId="13" xfId="67" applyNumberFormat="1" applyFont="1" applyBorder="1" applyAlignment="1">
      <alignment horizontal="center" vertical="center"/>
      <protection/>
    </xf>
    <xf numFmtId="0" fontId="25" fillId="0" borderId="0" xfId="67" applyFont="1" applyFill="1" applyBorder="1" applyAlignment="1">
      <alignment horizontal="center" vertical="center"/>
      <protection/>
    </xf>
    <xf numFmtId="208" fontId="25" fillId="0" borderId="0" xfId="67" applyNumberFormat="1" applyFont="1" applyFill="1" applyBorder="1" applyAlignment="1">
      <alignment vertical="center"/>
      <protection/>
    </xf>
    <xf numFmtId="0" fontId="25" fillId="0" borderId="0" xfId="67" applyFont="1" applyFill="1" applyBorder="1" applyAlignment="1">
      <alignment vertical="center"/>
      <protection/>
    </xf>
    <xf numFmtId="1" fontId="27" fillId="0" borderId="0" xfId="67" applyNumberFormat="1" applyFont="1" applyFill="1" applyBorder="1" applyAlignment="1">
      <alignment horizontal="center" vertical="center"/>
      <protection/>
    </xf>
    <xf numFmtId="1" fontId="28" fillId="0" borderId="0" xfId="67" applyNumberFormat="1" applyFont="1" applyFill="1" applyBorder="1" applyAlignment="1">
      <alignment horizontal="center" vertical="center"/>
      <protection/>
    </xf>
    <xf numFmtId="208" fontId="28" fillId="0" borderId="0" xfId="67" applyNumberFormat="1" applyFont="1" applyFill="1" applyBorder="1" applyAlignment="1">
      <alignment horizontal="center" vertical="center"/>
      <protection/>
    </xf>
    <xf numFmtId="1" fontId="1" fillId="0" borderId="0" xfId="67" applyNumberFormat="1" applyFont="1" applyFill="1" applyBorder="1" applyAlignment="1">
      <alignment horizontal="center" vertical="center"/>
      <protection/>
    </xf>
    <xf numFmtId="208" fontId="1" fillId="0" borderId="0" xfId="67" applyNumberFormat="1" applyFont="1" applyFill="1" applyBorder="1" applyAlignment="1">
      <alignment horizontal="center" vertical="center"/>
      <protection/>
    </xf>
    <xf numFmtId="208" fontId="27" fillId="0" borderId="0" xfId="67" applyNumberFormat="1" applyFont="1" applyFill="1" applyBorder="1" applyAlignment="1">
      <alignment vertical="center"/>
      <protection/>
    </xf>
    <xf numFmtId="208" fontId="28" fillId="0" borderId="0" xfId="0" applyNumberFormat="1" applyFont="1" applyFill="1" applyBorder="1" applyAlignment="1">
      <alignment vertical="center"/>
    </xf>
    <xf numFmtId="2" fontId="32" fillId="0" borderId="20" xfId="0" applyNumberFormat="1" applyFont="1" applyFill="1" applyBorder="1" applyAlignment="1">
      <alignment horizontal="center" vertical="center"/>
    </xf>
    <xf numFmtId="2" fontId="32" fillId="0" borderId="21" xfId="0" applyNumberFormat="1" applyFont="1" applyFill="1" applyBorder="1" applyAlignment="1">
      <alignment horizontal="center" vertical="center"/>
    </xf>
    <xf numFmtId="2" fontId="32" fillId="0" borderId="22" xfId="0" applyNumberFormat="1" applyFont="1" applyFill="1" applyBorder="1" applyAlignment="1">
      <alignment horizontal="center" vertical="center"/>
    </xf>
    <xf numFmtId="208" fontId="31" fillId="25" borderId="11" xfId="67" applyNumberFormat="1" applyFont="1" applyFill="1" applyBorder="1" applyAlignment="1">
      <alignment horizontal="center" vertical="center" textRotation="90" wrapText="1" shrinkToFit="1"/>
      <protection/>
    </xf>
    <xf numFmtId="208" fontId="28" fillId="25" borderId="13" xfId="0" applyNumberFormat="1" applyFont="1" applyFill="1" applyBorder="1" applyAlignment="1">
      <alignment horizontal="center" vertical="center"/>
    </xf>
    <xf numFmtId="208" fontId="31" fillId="25" borderId="23" xfId="67" applyNumberFormat="1" applyFont="1" applyFill="1" applyBorder="1" applyAlignment="1">
      <alignment horizontal="center" vertical="center" textRotation="90" wrapText="1" shrinkToFit="1"/>
      <protection/>
    </xf>
    <xf numFmtId="208" fontId="31" fillId="0" borderId="24" xfId="67" applyNumberFormat="1" applyFont="1" applyFill="1" applyBorder="1" applyAlignment="1">
      <alignment horizontal="center" vertical="center" textRotation="90" wrapText="1" shrinkToFit="1"/>
      <protection/>
    </xf>
    <xf numFmtId="208" fontId="28" fillId="25" borderId="25" xfId="0" applyNumberFormat="1" applyFont="1" applyFill="1" applyBorder="1" applyAlignment="1">
      <alignment horizontal="center" vertical="center"/>
    </xf>
    <xf numFmtId="208" fontId="28" fillId="0" borderId="26" xfId="0" applyNumberFormat="1" applyFont="1" applyFill="1" applyBorder="1" applyAlignment="1">
      <alignment horizontal="center" vertical="center"/>
    </xf>
    <xf numFmtId="0" fontId="27" fillId="0" borderId="21" xfId="0" applyFont="1" applyFill="1" applyBorder="1" applyAlignment="1">
      <alignment horizontal="center" vertical="center"/>
    </xf>
    <xf numFmtId="2" fontId="32" fillId="0" borderId="14" xfId="0" applyNumberFormat="1" applyFont="1" applyFill="1" applyBorder="1" applyAlignment="1">
      <alignment horizontal="center" vertical="center"/>
    </xf>
    <xf numFmtId="1" fontId="27" fillId="0" borderId="27" xfId="67" applyNumberFormat="1" applyFont="1" applyFill="1" applyBorder="1" applyAlignment="1">
      <alignment horizontal="center" vertical="center" wrapText="1"/>
      <protection/>
    </xf>
    <xf numFmtId="0" fontId="27" fillId="0" borderId="27" xfId="0" applyFont="1" applyFill="1" applyBorder="1" applyAlignment="1">
      <alignment horizontal="left" vertical="center" wrapText="1"/>
    </xf>
    <xf numFmtId="0" fontId="27" fillId="0" borderId="28" xfId="0" applyFont="1" applyFill="1" applyBorder="1" applyAlignment="1">
      <alignment horizontal="center" vertical="center"/>
    </xf>
    <xf numFmtId="208" fontId="31" fillId="0" borderId="29" xfId="67" applyNumberFormat="1" applyFont="1" applyFill="1" applyBorder="1" applyAlignment="1">
      <alignment horizontal="center" vertical="center"/>
      <protection/>
    </xf>
    <xf numFmtId="208" fontId="31" fillId="26" borderId="12" xfId="67" applyNumberFormat="1" applyFont="1" applyFill="1" applyBorder="1" applyAlignment="1">
      <alignment horizontal="center" vertical="center"/>
      <protection/>
    </xf>
    <xf numFmtId="0" fontId="39" fillId="0" borderId="0" xfId="0" applyFont="1" applyFill="1" applyAlignment="1">
      <alignment horizontal="left" vertical="top" wrapText="1"/>
    </xf>
    <xf numFmtId="0" fontId="26" fillId="0" borderId="0" xfId="67" applyFont="1" applyFill="1" applyBorder="1" applyAlignment="1">
      <alignment horizontal="left" vertical="center" wrapText="1"/>
      <protection/>
    </xf>
    <xf numFmtId="208" fontId="26" fillId="0" borderId="0" xfId="67" applyNumberFormat="1" applyFont="1" applyFill="1" applyBorder="1" applyAlignment="1">
      <alignment horizontal="center" vertical="center"/>
      <protection/>
    </xf>
    <xf numFmtId="14" fontId="27" fillId="0" borderId="0" xfId="67" applyNumberFormat="1" applyFont="1" applyFill="1" applyBorder="1" applyAlignment="1">
      <alignment horizontal="center" vertical="center"/>
      <protection/>
    </xf>
    <xf numFmtId="208" fontId="28" fillId="0" borderId="0" xfId="67" applyNumberFormat="1" applyFont="1" applyFill="1" applyBorder="1" applyAlignment="1">
      <alignment horizontal="center" vertical="center"/>
      <protection/>
    </xf>
    <xf numFmtId="208" fontId="28" fillId="0" borderId="0" xfId="0" applyNumberFormat="1" applyFont="1" applyAlignment="1">
      <alignment horizontal="center" vertical="center"/>
    </xf>
    <xf numFmtId="0" fontId="27" fillId="0" borderId="0" xfId="67" applyFont="1" applyFill="1" applyBorder="1" applyAlignment="1">
      <alignment horizontal="center" vertical="center"/>
      <protection/>
    </xf>
    <xf numFmtId="0" fontId="26" fillId="0" borderId="0" xfId="67" applyFont="1" applyFill="1" applyBorder="1" applyAlignment="1">
      <alignment horizontal="left" vertical="center"/>
      <protection/>
    </xf>
    <xf numFmtId="210" fontId="25" fillId="0" borderId="10" xfId="131" applyNumberFormat="1" applyFont="1" applyFill="1" applyBorder="1" applyAlignment="1">
      <alignment horizontal="center" vertical="center" wrapText="1"/>
      <protection/>
    </xf>
    <xf numFmtId="0" fontId="22" fillId="0" borderId="10" xfId="131" applyFont="1" applyFill="1" applyBorder="1" applyAlignment="1">
      <alignment horizontal="left"/>
      <protection/>
    </xf>
    <xf numFmtId="210" fontId="22" fillId="0" borderId="10" xfId="131" applyNumberFormat="1" applyFont="1" applyFill="1" applyBorder="1" applyAlignment="1">
      <alignment horizontal="center" vertical="center" wrapText="1"/>
      <protection/>
    </xf>
    <xf numFmtId="0" fontId="22" fillId="0" borderId="10" xfId="131" applyFont="1" applyFill="1" applyBorder="1" applyAlignment="1">
      <alignment horizontal="right"/>
      <protection/>
    </xf>
    <xf numFmtId="4" fontId="22" fillId="0" borderId="10" xfId="131" applyNumberFormat="1" applyFont="1" applyFill="1" applyBorder="1" applyAlignment="1">
      <alignment horizontal="center" vertical="center" wrapText="1"/>
      <protection/>
    </xf>
    <xf numFmtId="0" fontId="22" fillId="0" borderId="10" xfId="131" applyFont="1" applyFill="1" applyBorder="1" applyAlignment="1">
      <alignment horizontal="center"/>
      <protection/>
    </xf>
    <xf numFmtId="0" fontId="22" fillId="0" borderId="10" xfId="131" applyFont="1" applyFill="1" applyBorder="1" applyAlignment="1">
      <alignment horizontal="right"/>
      <protection/>
    </xf>
    <xf numFmtId="0" fontId="22" fillId="0" borderId="10" xfId="131" applyFont="1" applyFill="1" applyBorder="1" applyAlignment="1">
      <alignment/>
      <protection/>
    </xf>
    <xf numFmtId="0" fontId="25" fillId="0" borderId="10" xfId="131" applyFont="1" applyFill="1" applyBorder="1" applyAlignment="1">
      <alignment/>
      <protection/>
    </xf>
    <xf numFmtId="208" fontId="24" fillId="0" borderId="30" xfId="131" applyNumberFormat="1" applyFont="1" applyFill="1" applyBorder="1" applyAlignment="1">
      <alignment horizontal="center" vertical="center" wrapText="1"/>
      <protection/>
    </xf>
    <xf numFmtId="0" fontId="24" fillId="0" borderId="30" xfId="131" applyFont="1" applyFill="1" applyBorder="1" applyAlignment="1">
      <alignment horizontal="center" vertical="center"/>
      <protection/>
    </xf>
    <xf numFmtId="0" fontId="24" fillId="0" borderId="30" xfId="131" applyFont="1" applyFill="1" applyBorder="1" applyAlignment="1">
      <alignment horizontal="left" vertical="center" wrapText="1"/>
      <protection/>
    </xf>
    <xf numFmtId="0" fontId="23" fillId="0" borderId="10" xfId="131" applyFont="1" applyFill="1" applyBorder="1" applyAlignment="1">
      <alignment horizontal="left" vertical="center"/>
      <protection/>
    </xf>
    <xf numFmtId="0" fontId="23" fillId="0" borderId="10" xfId="131" applyFont="1" applyFill="1" applyBorder="1" applyAlignment="1">
      <alignment horizontal="center" vertical="center" wrapText="1"/>
      <protection/>
    </xf>
    <xf numFmtId="0" fontId="23" fillId="0" borderId="30" xfId="131" applyFont="1" applyFill="1" applyBorder="1" applyAlignment="1">
      <alignment horizontal="center"/>
      <protection/>
    </xf>
    <xf numFmtId="209" fontId="23" fillId="0" borderId="30" xfId="131" applyNumberFormat="1" applyFont="1" applyFill="1" applyBorder="1" applyAlignment="1">
      <alignment horizontal="center" vertical="center" wrapText="1"/>
      <protection/>
    </xf>
    <xf numFmtId="209" fontId="23" fillId="0" borderId="10" xfId="131" applyNumberFormat="1" applyFont="1" applyFill="1" applyBorder="1" applyAlignment="1">
      <alignment horizontal="center" vertical="center" wrapText="1"/>
      <protection/>
    </xf>
    <xf numFmtId="0" fontId="22" fillId="0" borderId="0" xfId="67" applyFont="1" applyFill="1" applyBorder="1" applyAlignment="1">
      <alignment horizontal="center" wrapText="1"/>
      <protection/>
    </xf>
    <xf numFmtId="0" fontId="23" fillId="0" borderId="10" xfId="131" applyFont="1" applyFill="1" applyBorder="1" applyAlignment="1">
      <alignment horizontal="left" vertical="center" wrapText="1"/>
      <protection/>
    </xf>
    <xf numFmtId="0" fontId="23" fillId="0" borderId="10" xfId="67" applyFont="1" applyFill="1" applyBorder="1" applyAlignment="1">
      <alignment horizontal="center" vertical="center" wrapText="1"/>
      <protection/>
    </xf>
    <xf numFmtId="0" fontId="20" fillId="0" borderId="0" xfId="67" applyFont="1" applyFill="1" applyBorder="1" applyAlignment="1">
      <alignment horizontal="center"/>
      <protection/>
    </xf>
    <xf numFmtId="0" fontId="1" fillId="0" borderId="0" xfId="67" applyFont="1" applyFill="1" applyBorder="1" applyAlignment="1">
      <alignment horizontal="center"/>
      <protection/>
    </xf>
    <xf numFmtId="0" fontId="1" fillId="0" borderId="0" xfId="67" applyFont="1" applyFill="1" applyBorder="1" applyAlignment="1">
      <alignment horizontal="center" vertical="center" wrapText="1"/>
      <protection/>
    </xf>
    <xf numFmtId="0" fontId="21" fillId="0" borderId="0" xfId="67" applyFont="1" applyFill="1" applyBorder="1" applyAlignment="1">
      <alignment horizontal="center" vertical="center"/>
      <protection/>
    </xf>
    <xf numFmtId="0" fontId="40" fillId="0" borderId="0" xfId="67" applyFont="1" applyFill="1" applyBorder="1" applyAlignment="1">
      <alignment horizontal="center" vertical="center"/>
      <protection/>
    </xf>
    <xf numFmtId="0" fontId="22" fillId="0" borderId="0" xfId="67" applyFont="1" applyFill="1" applyBorder="1" applyAlignment="1">
      <alignment horizontal="center" vertical="center" wrapText="1"/>
      <protection/>
    </xf>
    <xf numFmtId="0" fontId="23" fillId="0" borderId="10" xfId="67" applyFont="1" applyFill="1" applyBorder="1" applyAlignment="1">
      <alignment horizontal="left" vertical="center" wrapText="1"/>
      <protection/>
    </xf>
    <xf numFmtId="0" fontId="22" fillId="0" borderId="18" xfId="131" applyFont="1" applyFill="1" applyBorder="1" applyAlignment="1">
      <alignment horizontal="center"/>
      <protection/>
    </xf>
    <xf numFmtId="0" fontId="22" fillId="0" borderId="18" xfId="131" applyFont="1" applyFill="1" applyBorder="1" applyAlignment="1">
      <alignment horizontal="right"/>
      <protection/>
    </xf>
    <xf numFmtId="210" fontId="22" fillId="25" borderId="18" xfId="131" applyNumberFormat="1" applyFont="1" applyFill="1" applyBorder="1" applyAlignment="1">
      <alignment horizontal="center" vertical="center" wrapText="1"/>
      <protection/>
    </xf>
    <xf numFmtId="208" fontId="24" fillId="0" borderId="31" xfId="131" applyNumberFormat="1" applyFont="1" applyFill="1" applyBorder="1" applyAlignment="1">
      <alignment horizontal="center" vertical="center" wrapText="1"/>
      <protection/>
    </xf>
    <xf numFmtId="208" fontId="24" fillId="0" borderId="32" xfId="131" applyNumberFormat="1" applyFont="1" applyFill="1" applyBorder="1" applyAlignment="1">
      <alignment horizontal="center" vertical="center" wrapText="1"/>
      <protection/>
    </xf>
    <xf numFmtId="208" fontId="24" fillId="0" borderId="33" xfId="131" applyNumberFormat="1" applyFont="1" applyFill="1" applyBorder="1" applyAlignment="1">
      <alignment horizontal="center" vertical="center" wrapText="1"/>
      <protection/>
    </xf>
    <xf numFmtId="0" fontId="23" fillId="0" borderId="0" xfId="131" applyFont="1" applyFill="1" applyBorder="1" applyAlignment="1">
      <alignment horizontal="center"/>
      <protection/>
    </xf>
    <xf numFmtId="209" fontId="23" fillId="0" borderId="0" xfId="131" applyNumberFormat="1" applyFont="1" applyFill="1" applyBorder="1" applyAlignment="1">
      <alignment horizontal="center" vertical="center" wrapText="1"/>
      <protection/>
    </xf>
    <xf numFmtId="0" fontId="25" fillId="0" borderId="10" xfId="131" applyFont="1" applyFill="1" applyBorder="1" applyAlignment="1">
      <alignment horizontal="right" vertical="center"/>
      <protection/>
    </xf>
    <xf numFmtId="208" fontId="26" fillId="0" borderId="19" xfId="67" applyNumberFormat="1" applyFont="1" applyFill="1" applyBorder="1" applyAlignment="1">
      <alignment horizontal="center" vertical="center"/>
      <protection/>
    </xf>
    <xf numFmtId="208" fontId="28" fillId="0" borderId="34" xfId="67" applyNumberFormat="1" applyFont="1" applyFill="1" applyBorder="1" applyAlignment="1">
      <alignment horizontal="center" vertical="center"/>
      <protection/>
    </xf>
    <xf numFmtId="0" fontId="25" fillId="0" borderId="10" xfId="67" applyFont="1" applyBorder="1" applyAlignment="1">
      <alignment horizontal="center" vertical="center" wrapText="1"/>
      <protection/>
    </xf>
    <xf numFmtId="0" fontId="24" fillId="0" borderId="10" xfId="67" applyFont="1" applyFill="1" applyBorder="1" applyAlignment="1">
      <alignment horizontal="left" vertical="center" wrapText="1"/>
      <protection/>
    </xf>
    <xf numFmtId="0" fontId="42" fillId="0" borderId="10" xfId="131" applyFont="1" applyFill="1" applyBorder="1" applyAlignment="1">
      <alignment horizontal="left" vertical="center" wrapText="1"/>
      <protection/>
    </xf>
    <xf numFmtId="0" fontId="23" fillId="0" borderId="13" xfId="67" applyFont="1" applyBorder="1" applyAlignment="1">
      <alignment horizontal="center" vertical="center" wrapText="1"/>
      <protection/>
    </xf>
    <xf numFmtId="0" fontId="42" fillId="27" borderId="13" xfId="67" applyNumberFormat="1" applyFont="1" applyFill="1" applyBorder="1" applyAlignment="1">
      <alignment vertical="center" wrapText="1"/>
      <protection/>
    </xf>
    <xf numFmtId="0" fontId="23" fillId="0" borderId="13" xfId="67" applyFont="1" applyBorder="1" applyAlignment="1">
      <alignment horizontal="right" vertical="center"/>
      <protection/>
    </xf>
    <xf numFmtId="0" fontId="43" fillId="25" borderId="13" xfId="67" applyFont="1" applyFill="1" applyBorder="1" applyAlignment="1">
      <alignment horizontal="right" vertical="center"/>
      <protection/>
    </xf>
    <xf numFmtId="0" fontId="42" fillId="0" borderId="13" xfId="67" applyFont="1" applyBorder="1" applyAlignment="1">
      <alignment horizontal="right" vertical="center"/>
      <protection/>
    </xf>
    <xf numFmtId="0" fontId="41" fillId="0" borderId="10" xfId="67" applyFont="1" applyBorder="1" applyAlignment="1">
      <alignment horizontal="center" vertical="center"/>
      <protection/>
    </xf>
    <xf numFmtId="0" fontId="25" fillId="0" borderId="10" xfId="131" applyFont="1" applyFill="1" applyBorder="1" applyAlignment="1">
      <alignment horizontal="center" vertical="center"/>
      <protection/>
    </xf>
    <xf numFmtId="0" fontId="23" fillId="0" borderId="0" xfId="67" applyFont="1" applyBorder="1" applyAlignment="1">
      <alignment horizontal="right" vertical="center" wrapText="1"/>
      <protection/>
    </xf>
    <xf numFmtId="208" fontId="31" fillId="0" borderId="24" xfId="67" applyNumberFormat="1" applyFont="1" applyFill="1" applyBorder="1" applyAlignment="1">
      <alignment horizontal="center" vertical="center" wrapText="1" shrinkToFit="1"/>
      <protection/>
    </xf>
    <xf numFmtId="208" fontId="31" fillId="0" borderId="11" xfId="67" applyNumberFormat="1" applyFont="1" applyFill="1" applyBorder="1" applyAlignment="1">
      <alignment horizontal="center" vertical="center" wrapText="1" shrinkToFit="1"/>
      <protection/>
    </xf>
    <xf numFmtId="0" fontId="24" fillId="0" borderId="0" xfId="67" applyFont="1" applyFill="1" applyBorder="1" applyAlignment="1">
      <alignment horizontal="left" vertical="center"/>
      <protection/>
    </xf>
    <xf numFmtId="0" fontId="30" fillId="0" borderId="0" xfId="67" applyFont="1" applyFill="1" applyBorder="1" applyAlignment="1">
      <alignment horizontal="center" vertical="center"/>
      <protection/>
    </xf>
    <xf numFmtId="0" fontId="28" fillId="0" borderId="0" xfId="67" applyFont="1" applyFill="1" applyBorder="1" applyAlignment="1">
      <alignment horizontal="center" vertical="center"/>
      <protection/>
    </xf>
    <xf numFmtId="0" fontId="25" fillId="0" borderId="10" xfId="67" applyFont="1" applyFill="1" applyBorder="1" applyAlignment="1">
      <alignment horizontal="left" vertical="center"/>
      <protection/>
    </xf>
    <xf numFmtId="208" fontId="25" fillId="0" borderId="10" xfId="67" applyNumberFormat="1" applyFont="1" applyFill="1" applyBorder="1" applyAlignment="1">
      <alignment horizontal="left" vertical="center" wrapText="1"/>
      <protection/>
    </xf>
    <xf numFmtId="208" fontId="24" fillId="0" borderId="10" xfId="67" applyNumberFormat="1" applyFont="1" applyFill="1" applyBorder="1" applyAlignment="1">
      <alignment horizontal="left" vertical="center" wrapText="1"/>
      <protection/>
    </xf>
    <xf numFmtId="0" fontId="31" fillId="0" borderId="1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37" xfId="67" applyFont="1" applyFill="1" applyBorder="1" applyAlignment="1">
      <alignment horizontal="right" vertical="center" wrapText="1"/>
      <protection/>
    </xf>
    <xf numFmtId="0" fontId="31" fillId="0" borderId="38" xfId="67" applyFont="1" applyFill="1" applyBorder="1" applyAlignment="1">
      <alignment horizontal="right" vertical="center" wrapText="1"/>
      <protection/>
    </xf>
    <xf numFmtId="0" fontId="25" fillId="0" borderId="18" xfId="67" applyFont="1" applyFill="1" applyBorder="1" applyAlignment="1">
      <alignment horizontal="left" vertical="center"/>
      <protection/>
    </xf>
    <xf numFmtId="208" fontId="24" fillId="0" borderId="18" xfId="67" applyNumberFormat="1" applyFont="1" applyFill="1" applyBorder="1" applyAlignment="1">
      <alignment horizontal="left" vertical="center" wrapText="1"/>
      <protection/>
    </xf>
    <xf numFmtId="208" fontId="24" fillId="0" borderId="18" xfId="67" applyNumberFormat="1" applyFont="1" applyFill="1" applyBorder="1" applyAlignment="1">
      <alignment horizontal="left" vertical="center"/>
      <protection/>
    </xf>
    <xf numFmtId="208" fontId="24" fillId="0" borderId="0" xfId="67" applyNumberFormat="1" applyFont="1" applyFill="1" applyBorder="1" applyAlignment="1">
      <alignment horizontal="center" vertical="center"/>
      <protection/>
    </xf>
    <xf numFmtId="1" fontId="31" fillId="0" borderId="11" xfId="67" applyNumberFormat="1" applyFont="1" applyFill="1" applyBorder="1" applyAlignment="1">
      <alignment horizontal="center" vertical="center" textRotation="90" wrapText="1" shrinkToFit="1"/>
      <protection/>
    </xf>
    <xf numFmtId="208" fontId="31" fillId="0" borderId="11" xfId="67" applyNumberFormat="1" applyFont="1" applyFill="1" applyBorder="1" applyAlignment="1">
      <alignment horizontal="left" vertical="center" wrapText="1" shrinkToFit="1"/>
      <protection/>
    </xf>
    <xf numFmtId="208" fontId="31" fillId="0" borderId="11" xfId="67" applyNumberFormat="1" applyFont="1" applyFill="1" applyBorder="1" applyAlignment="1">
      <alignment horizontal="center" vertical="center"/>
      <protection/>
    </xf>
    <xf numFmtId="208" fontId="31" fillId="0" borderId="23" xfId="67" applyNumberFormat="1" applyFont="1" applyFill="1" applyBorder="1" applyAlignment="1">
      <alignment horizontal="center" vertical="center"/>
      <protection/>
    </xf>
    <xf numFmtId="0" fontId="39" fillId="0" borderId="0" xfId="0" applyFont="1" applyFill="1" applyAlignment="1">
      <alignment horizontal="left" vertical="top" wrapText="1"/>
    </xf>
    <xf numFmtId="211" fontId="25" fillId="0" borderId="19" xfId="67" applyNumberFormat="1" applyFont="1" applyFill="1" applyBorder="1" applyAlignment="1">
      <alignment horizontal="left" vertical="center"/>
      <protection/>
    </xf>
  </cellXfs>
  <cellStyles count="155">
    <cellStyle name="Normal" xfId="0"/>
    <cellStyle name="1. izcēlums" xfId="15"/>
    <cellStyle name="20% - Accent1 2" xfId="16"/>
    <cellStyle name="20% - Accent2 2" xfId="17"/>
    <cellStyle name="20% - Accent3 2" xfId="18"/>
    <cellStyle name="20% - Accent4 2" xfId="19"/>
    <cellStyle name="20% - Accent5 2" xfId="20"/>
    <cellStyle name="20% - Accent6 2" xfId="21"/>
    <cellStyle name="20% no 1. izcēluma" xfId="22"/>
    <cellStyle name="20% no 2. izcēluma" xfId="23"/>
    <cellStyle name="20% no 3. izcēluma" xfId="24"/>
    <cellStyle name="20% no 4. izcēluma" xfId="25"/>
    <cellStyle name="20% no 5. izcēluma" xfId="26"/>
    <cellStyle name="20% no 6. izcēluma" xfId="27"/>
    <cellStyle name="40% - Accent1 2" xfId="28"/>
    <cellStyle name="40% - Accent2 2" xfId="29"/>
    <cellStyle name="40% - Accent3 2" xfId="30"/>
    <cellStyle name="40% - Accent4 2" xfId="31"/>
    <cellStyle name="40% - Accent5 2" xfId="32"/>
    <cellStyle name="40% - Accent6 2" xfId="33"/>
    <cellStyle name="40% no 1. izcēluma" xfId="34"/>
    <cellStyle name="40% no 2. izcēluma" xfId="35"/>
    <cellStyle name="40% no 3. izcēluma" xfId="36"/>
    <cellStyle name="40% no 4. izcēluma" xfId="37"/>
    <cellStyle name="40% no 5. izcēluma" xfId="38"/>
    <cellStyle name="40% no 6. izcēluma" xfId="39"/>
    <cellStyle name="60% - Accent1 2" xfId="40"/>
    <cellStyle name="60% - Accent2 2" xfId="41"/>
    <cellStyle name="60% - Accent3 2" xfId="42"/>
    <cellStyle name="60% - Accent4 2" xfId="43"/>
    <cellStyle name="60% - Accent5 2" xfId="44"/>
    <cellStyle name="60% - Accent6 2" xfId="45"/>
    <cellStyle name="60% no 1. izcēluma" xfId="46"/>
    <cellStyle name="60% no 2. izcēluma" xfId="47"/>
    <cellStyle name="60% no 3. izcēluma" xfId="48"/>
    <cellStyle name="60% no 4. izcēluma" xfId="49"/>
    <cellStyle name="60% no 5. izcēluma" xfId="50"/>
    <cellStyle name="60% no 6. izcēluma" xfId="51"/>
    <cellStyle name="Accent1 2" xfId="52"/>
    <cellStyle name="Accent2 2" xfId="53"/>
    <cellStyle name="Accent3 2" xfId="54"/>
    <cellStyle name="Accent4 2" xfId="55"/>
    <cellStyle name="Accent5 2" xfId="56"/>
    <cellStyle name="Accent6 2" xfId="57"/>
    <cellStyle name="Aprēķināšana" xfId="58"/>
    <cellStyle name="Aprēķināšana 2" xfId="59"/>
    <cellStyle name="Bad 2" xfId="60"/>
    <cellStyle name="Brīdinājuma teksts" xfId="61"/>
    <cellStyle name="Brīdinājuma teksts 2" xfId="62"/>
    <cellStyle name="Calculation" xfId="63"/>
    <cellStyle name="Calculation 2" xfId="64"/>
    <cellStyle name="Check Cell 2" xfId="65"/>
    <cellStyle name="Comma 3" xfId="66"/>
    <cellStyle name="Excel Built-in Normal" xfId="67"/>
    <cellStyle name="Excel Built-in Normal 2" xfId="68"/>
    <cellStyle name="Explanatory Text 2" xfId="69"/>
    <cellStyle name="Good 2" xfId="70"/>
    <cellStyle name="Heading 1 2" xfId="71"/>
    <cellStyle name="Heading 2 2" xfId="72"/>
    <cellStyle name="Heading 3 2" xfId="73"/>
    <cellStyle name="Heading 4 2" xfId="74"/>
    <cellStyle name="Hyperlink" xfId="75"/>
    <cellStyle name="Hipersaite 2" xfId="76"/>
    <cellStyle name="Ievade" xfId="77"/>
    <cellStyle name="Ievade 2" xfId="78"/>
    <cellStyle name="Input" xfId="79"/>
    <cellStyle name="Input 2" xfId="80"/>
    <cellStyle name="Izcēlums (1. veids)" xfId="81"/>
    <cellStyle name="Izcēlums (2. veids)" xfId="82"/>
    <cellStyle name="Izcēlums (3. veids)" xfId="83"/>
    <cellStyle name="Izcēlums (4. veids)" xfId="84"/>
    <cellStyle name="Izcēlums (5. veids)" xfId="85"/>
    <cellStyle name="Izcēlums (6. veids)" xfId="86"/>
    <cellStyle name="Followed Hyperlink" xfId="87"/>
    <cellStyle name="Izvade" xfId="88"/>
    <cellStyle name="Izvade 2" xfId="89"/>
    <cellStyle name="Comma" xfId="90"/>
    <cellStyle name="Comma [0]" xfId="91"/>
    <cellStyle name="Komats 2" xfId="92"/>
    <cellStyle name="Kopsumma" xfId="93"/>
    <cellStyle name="Kopsumma 2" xfId="94"/>
    <cellStyle name="Labs" xfId="95"/>
    <cellStyle name="Linked Cell 2" xfId="96"/>
    <cellStyle name="Neitrāls" xfId="97"/>
    <cellStyle name="Neitrāls 2" xfId="98"/>
    <cellStyle name="Neutral" xfId="99"/>
    <cellStyle name="Neutral 2" xfId="100"/>
    <cellStyle name="Normal 10" xfId="101"/>
    <cellStyle name="Normal 10 2" xfId="102"/>
    <cellStyle name="Normal 11" xfId="103"/>
    <cellStyle name="Normal 11 7 2" xfId="104"/>
    <cellStyle name="Normal 12 2" xfId="105"/>
    <cellStyle name="Normal 14" xfId="106"/>
    <cellStyle name="Normal 15" xfId="107"/>
    <cellStyle name="Normal 18" xfId="108"/>
    <cellStyle name="Normal 19" xfId="109"/>
    <cellStyle name="Normal 2" xfId="110"/>
    <cellStyle name="Normal 2 2" xfId="111"/>
    <cellStyle name="Normal 2 2 3" xfId="112"/>
    <cellStyle name="Normal 2 3" xfId="113"/>
    <cellStyle name="Normal 2 4" xfId="114"/>
    <cellStyle name="Normal 2 5" xfId="115"/>
    <cellStyle name="Normal 2_U1" xfId="116"/>
    <cellStyle name="Normal 3" xfId="117"/>
    <cellStyle name="Normal 3 2" xfId="118"/>
    <cellStyle name="Normal 3 3" xfId="119"/>
    <cellStyle name="Normal 3 4" xfId="120"/>
    <cellStyle name="Normal 34" xfId="121"/>
    <cellStyle name="Normal 35" xfId="122"/>
    <cellStyle name="Normal 4" xfId="123"/>
    <cellStyle name="Normal 4 2" xfId="124"/>
    <cellStyle name="Normal 45 2" xfId="125"/>
    <cellStyle name="Normal 46 2" xfId="126"/>
    <cellStyle name="Normal 5" xfId="127"/>
    <cellStyle name="Normal 9" xfId="128"/>
    <cellStyle name="Normal 9 2" xfId="129"/>
    <cellStyle name="Normal_Bill x.1" xfId="130"/>
    <cellStyle name="Normal_Sheet1" xfId="131"/>
    <cellStyle name="Nosaukums" xfId="132"/>
    <cellStyle name="Nosaukums 2" xfId="133"/>
    <cellStyle name="Note 2" xfId="134"/>
    <cellStyle name="Output" xfId="135"/>
    <cellStyle name="Output 2" xfId="136"/>
    <cellStyle name="Output 3" xfId="137"/>
    <cellStyle name="Parastais 3" xfId="138"/>
    <cellStyle name="Parastais_Pērses iela, Baldone, Zvārdes, Mārupe" xfId="139"/>
    <cellStyle name="Parasts 2" xfId="140"/>
    <cellStyle name="Parasts 2 2" xfId="141"/>
    <cellStyle name="Parasts 3" xfId="142"/>
    <cellStyle name="Parasts 4" xfId="143"/>
    <cellStyle name="Paskaidrojošs teksts" xfId="144"/>
    <cellStyle name="Pārbaudes šūna" xfId="145"/>
    <cellStyle name="Percent 2" xfId="146"/>
    <cellStyle name="Piezīme" xfId="147"/>
    <cellStyle name="Percent" xfId="148"/>
    <cellStyle name="Saistīta šūna" xfId="149"/>
    <cellStyle name="Sisestus" xfId="150"/>
    <cellStyle name="Slikts" xfId="151"/>
    <cellStyle name="Stils 1" xfId="152"/>
    <cellStyle name="Style 1" xfId="153"/>
    <cellStyle name="Style 1 2" xfId="154"/>
    <cellStyle name="Style 1 3" xfId="155"/>
    <cellStyle name="Title" xfId="156"/>
    <cellStyle name="Title 2" xfId="157"/>
    <cellStyle name="Total" xfId="158"/>
    <cellStyle name="Total 2" xfId="159"/>
    <cellStyle name="Currency" xfId="160"/>
    <cellStyle name="Currency [0]" xfId="161"/>
    <cellStyle name="Virsraksts 1" xfId="162"/>
    <cellStyle name="Virsraksts 2" xfId="163"/>
    <cellStyle name="Virsraksts 3" xfId="164"/>
    <cellStyle name="Virsraksts 4" xfId="165"/>
    <cellStyle name="Warning Text" xfId="166"/>
    <cellStyle name="Warning Text 2" xfId="167"/>
    <cellStyle name="Обычный 2" xfId="1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6"/>
  <sheetViews>
    <sheetView zoomScale="85" zoomScaleNormal="85" zoomScalePageLayoutView="0" workbookViewId="0" topLeftCell="A1">
      <selection activeCell="L43" sqref="L43"/>
    </sheetView>
  </sheetViews>
  <sheetFormatPr defaultColWidth="9.140625" defaultRowHeight="15"/>
  <cols>
    <col min="1" max="1" width="7.8515625" style="0" customWidth="1"/>
    <col min="2" max="2" width="3.7109375" style="0" customWidth="1"/>
    <col min="5" max="5" width="15.00390625" style="0" customWidth="1"/>
    <col min="6" max="6" width="3.57421875" style="0" customWidth="1"/>
    <col min="7" max="7" width="9.421875" style="0" customWidth="1"/>
    <col min="9" max="9" width="6.8515625" style="0" customWidth="1"/>
    <col min="10" max="10" width="7.8515625" style="0" customWidth="1"/>
    <col min="11" max="11" width="3.7109375" style="0" customWidth="1"/>
  </cols>
  <sheetData>
    <row r="1" spans="1:11" ht="18">
      <c r="A1" s="3"/>
      <c r="B1" s="3"/>
      <c r="C1" s="3"/>
      <c r="D1" s="3"/>
      <c r="E1" s="3"/>
      <c r="F1" s="3"/>
      <c r="G1" s="3"/>
      <c r="H1" s="148" t="s">
        <v>23</v>
      </c>
      <c r="I1" s="148"/>
      <c r="J1" s="148"/>
      <c r="K1" s="148"/>
    </row>
    <row r="2" spans="1:11" ht="29.25" customHeight="1">
      <c r="A2" s="3"/>
      <c r="B2" s="3"/>
      <c r="C2" s="3"/>
      <c r="D2" s="3"/>
      <c r="E2" s="3"/>
      <c r="F2" s="3"/>
      <c r="G2" s="3"/>
      <c r="H2" s="149" t="s">
        <v>24</v>
      </c>
      <c r="I2" s="149"/>
      <c r="J2" s="149"/>
      <c r="K2" s="149"/>
    </row>
    <row r="3" spans="1:11" ht="29.25" customHeight="1">
      <c r="A3" s="3"/>
      <c r="B3" s="3"/>
      <c r="C3" s="3"/>
      <c r="D3" s="3"/>
      <c r="E3" s="3"/>
      <c r="F3" s="3"/>
      <c r="G3" s="3"/>
      <c r="H3" s="150" t="s">
        <v>25</v>
      </c>
      <c r="I3" s="150"/>
      <c r="J3" s="150"/>
      <c r="K3" s="150"/>
    </row>
    <row r="4" spans="1:11" ht="3.75" customHeight="1">
      <c r="A4" s="3"/>
      <c r="B4" s="3"/>
      <c r="C4" s="3"/>
      <c r="D4" s="3"/>
      <c r="E4" s="3"/>
      <c r="F4" s="3"/>
      <c r="G4" s="3"/>
      <c r="H4" s="3"/>
      <c r="I4" s="3"/>
      <c r="J4" s="3"/>
      <c r="K4" s="3"/>
    </row>
    <row r="5" spans="1:11" ht="8.25" customHeight="1">
      <c r="A5" s="3"/>
      <c r="B5" s="3"/>
      <c r="C5" s="3"/>
      <c r="D5" s="3"/>
      <c r="E5" s="3"/>
      <c r="F5" s="3"/>
      <c r="G5" s="3"/>
      <c r="H5" s="3"/>
      <c r="I5" s="3"/>
      <c r="J5" s="3"/>
      <c r="K5" s="3"/>
    </row>
    <row r="6" spans="1:11" ht="3" customHeight="1">
      <c r="A6" s="3"/>
      <c r="B6" s="3"/>
      <c r="C6" s="3"/>
      <c r="D6" s="3"/>
      <c r="E6" s="3"/>
      <c r="F6" s="3"/>
      <c r="G6" s="3"/>
      <c r="H6" s="3"/>
      <c r="I6" s="3"/>
      <c r="J6" s="3"/>
      <c r="K6" s="3"/>
    </row>
    <row r="7" spans="1:11" ht="15">
      <c r="A7" s="151" t="s">
        <v>43</v>
      </c>
      <c r="B7" s="151"/>
      <c r="C7" s="151"/>
      <c r="D7" s="151"/>
      <c r="E7" s="151"/>
      <c r="F7" s="151"/>
      <c r="G7" s="151"/>
      <c r="H7" s="151"/>
      <c r="I7" s="151"/>
      <c r="J7" s="151"/>
      <c r="K7" s="151"/>
    </row>
    <row r="8" spans="1:11" ht="15.75">
      <c r="A8" s="145" t="s">
        <v>56</v>
      </c>
      <c r="B8" s="145"/>
      <c r="C8" s="145"/>
      <c r="D8" s="145"/>
      <c r="E8" s="145"/>
      <c r="F8" s="145"/>
      <c r="G8" s="145"/>
      <c r="H8" s="145"/>
      <c r="I8" s="145"/>
      <c r="J8" s="145"/>
      <c r="K8" s="145"/>
    </row>
    <row r="9" spans="1:11" ht="15">
      <c r="A9" s="4"/>
      <c r="B9" s="4"/>
      <c r="C9" s="4"/>
      <c r="D9" s="4"/>
      <c r="E9" s="4"/>
      <c r="F9" s="4"/>
      <c r="G9" s="5"/>
      <c r="H9" s="5"/>
      <c r="I9" s="5"/>
      <c r="J9" s="5"/>
      <c r="K9" s="5"/>
    </row>
    <row r="10" spans="1:11" ht="26.25" customHeight="1">
      <c r="A10" s="146" t="s">
        <v>26</v>
      </c>
      <c r="B10" s="146"/>
      <c r="C10" s="146"/>
      <c r="D10" s="147" t="str">
        <f>A8</f>
        <v>Jūras ielas rekonstrukcija (pārbūve) un autostāvvietu būvniecība Liepājā</v>
      </c>
      <c r="E10" s="147"/>
      <c r="F10" s="147"/>
      <c r="G10" s="147"/>
      <c r="H10" s="147"/>
      <c r="I10" s="147"/>
      <c r="J10" s="147"/>
      <c r="K10" s="147"/>
    </row>
    <row r="11" spans="1:11" ht="29.25" customHeight="1">
      <c r="A11" s="146" t="s">
        <v>27</v>
      </c>
      <c r="B11" s="146"/>
      <c r="C11" s="146"/>
      <c r="D11" s="141" t="s">
        <v>67</v>
      </c>
      <c r="E11" s="141"/>
      <c r="F11" s="141"/>
      <c r="G11" s="141"/>
      <c r="H11" s="141"/>
      <c r="I11" s="141"/>
      <c r="J11" s="141"/>
      <c r="K11" s="141"/>
    </row>
    <row r="12" spans="1:11" ht="15">
      <c r="A12" s="140" t="s">
        <v>28</v>
      </c>
      <c r="B12" s="140"/>
      <c r="C12" s="140"/>
      <c r="D12" s="141" t="s">
        <v>17</v>
      </c>
      <c r="E12" s="141"/>
      <c r="F12" s="141"/>
      <c r="G12" s="141"/>
      <c r="H12" s="141"/>
      <c r="I12" s="141"/>
      <c r="J12" s="141"/>
      <c r="K12" s="141"/>
    </row>
    <row r="13" spans="1:11" ht="15">
      <c r="A13" s="3"/>
      <c r="B13" s="3"/>
      <c r="C13" s="3"/>
      <c r="D13" s="3"/>
      <c r="E13" s="6"/>
      <c r="F13" s="6"/>
      <c r="G13" s="140" t="s">
        <v>29</v>
      </c>
      <c r="H13" s="140"/>
      <c r="I13" s="140"/>
      <c r="J13" s="144" t="str">
        <f>$I$37</f>
        <v>2015.01.04.</v>
      </c>
      <c r="K13" s="144"/>
    </row>
    <row r="14" spans="1:11" ht="15">
      <c r="A14" s="7"/>
      <c r="B14" s="7"/>
      <c r="C14" s="7"/>
      <c r="D14" s="1"/>
      <c r="E14" s="1"/>
      <c r="F14" s="1"/>
      <c r="G14" s="1"/>
      <c r="H14" s="1"/>
      <c r="I14" s="1"/>
      <c r="J14" s="1"/>
      <c r="K14" s="1"/>
    </row>
    <row r="15" spans="1:11" ht="15">
      <c r="A15" s="142" t="s">
        <v>30</v>
      </c>
      <c r="B15" s="142"/>
      <c r="C15" s="142" t="s">
        <v>31</v>
      </c>
      <c r="D15" s="142"/>
      <c r="E15" s="142"/>
      <c r="F15" s="142"/>
      <c r="G15" s="142"/>
      <c r="H15" s="143" t="s">
        <v>32</v>
      </c>
      <c r="I15" s="143"/>
      <c r="J15" s="143"/>
      <c r="K15" s="143"/>
    </row>
    <row r="16" spans="1:11" ht="29.25" customHeight="1">
      <c r="A16" s="138">
        <v>1</v>
      </c>
      <c r="B16" s="138"/>
      <c r="C16" s="139" t="s">
        <v>52</v>
      </c>
      <c r="D16" s="139"/>
      <c r="E16" s="139"/>
      <c r="F16" s="139"/>
      <c r="G16" s="139"/>
      <c r="H16" s="137" t="e">
        <f>#REF!</f>
        <v>#REF!</v>
      </c>
      <c r="I16" s="137"/>
      <c r="J16" s="137"/>
      <c r="K16" s="137"/>
    </row>
    <row r="17" spans="1:11" ht="29.25" customHeight="1">
      <c r="A17" s="138">
        <f>A16+1</f>
        <v>2</v>
      </c>
      <c r="B17" s="138"/>
      <c r="C17" s="139" t="s">
        <v>53</v>
      </c>
      <c r="D17" s="139"/>
      <c r="E17" s="139"/>
      <c r="F17" s="139"/>
      <c r="G17" s="139"/>
      <c r="H17" s="137" t="e">
        <f>#REF!</f>
        <v>#REF!</v>
      </c>
      <c r="I17" s="137"/>
      <c r="J17" s="137"/>
      <c r="K17" s="137"/>
    </row>
    <row r="18" spans="1:11" ht="29.25" customHeight="1">
      <c r="A18" s="138">
        <f>A17+1</f>
        <v>3</v>
      </c>
      <c r="B18" s="138"/>
      <c r="C18" s="139" t="s">
        <v>54</v>
      </c>
      <c r="D18" s="139"/>
      <c r="E18" s="139"/>
      <c r="F18" s="139"/>
      <c r="G18" s="139"/>
      <c r="H18" s="137" t="e">
        <f>#REF!</f>
        <v>#REF!</v>
      </c>
      <c r="I18" s="137"/>
      <c r="J18" s="137"/>
      <c r="K18" s="137"/>
    </row>
    <row r="19" spans="1:11" ht="29.25" customHeight="1">
      <c r="A19" s="138">
        <f>A18+1</f>
        <v>4</v>
      </c>
      <c r="B19" s="138"/>
      <c r="C19" s="139" t="s">
        <v>55</v>
      </c>
      <c r="D19" s="139"/>
      <c r="E19" s="139"/>
      <c r="F19" s="139"/>
      <c r="G19" s="139"/>
      <c r="H19" s="137" t="e">
        <f>#REF!</f>
        <v>#REF!</v>
      </c>
      <c r="I19" s="137"/>
      <c r="J19" s="137"/>
      <c r="K19" s="137"/>
    </row>
    <row r="20" spans="1:11" ht="15.75">
      <c r="A20" s="133"/>
      <c r="B20" s="133"/>
      <c r="C20" s="134" t="s">
        <v>33</v>
      </c>
      <c r="D20" s="134"/>
      <c r="E20" s="134"/>
      <c r="F20" s="134"/>
      <c r="G20" s="134"/>
      <c r="H20" s="130" t="e">
        <f>H16+H17+H18+H19</f>
        <v>#REF!</v>
      </c>
      <c r="I20" s="130"/>
      <c r="J20" s="130"/>
      <c r="K20" s="130"/>
    </row>
    <row r="21" spans="1:11" ht="15">
      <c r="A21" s="2" t="s">
        <v>51</v>
      </c>
      <c r="B21" s="2"/>
      <c r="C21" s="2"/>
      <c r="D21" s="2"/>
      <c r="E21" s="2"/>
      <c r="F21" s="2"/>
      <c r="G21" s="8">
        <v>0.025</v>
      </c>
      <c r="H21" s="128" t="e">
        <f>H20*G21</f>
        <v>#REF!</v>
      </c>
      <c r="I21" s="128"/>
      <c r="J21" s="128"/>
      <c r="K21" s="128"/>
    </row>
    <row r="22" spans="1:11" ht="15">
      <c r="A22" s="2" t="s">
        <v>50</v>
      </c>
      <c r="B22" s="2"/>
      <c r="C22" s="2"/>
      <c r="D22" s="2"/>
      <c r="E22" s="2"/>
      <c r="F22" s="2"/>
      <c r="G22" s="8">
        <v>0.05</v>
      </c>
      <c r="H22" s="128" t="e">
        <f>H20*G22</f>
        <v>#REF!</v>
      </c>
      <c r="I22" s="128"/>
      <c r="J22" s="128"/>
      <c r="K22" s="128"/>
    </row>
    <row r="23" spans="1:11" ht="15">
      <c r="A23" s="2" t="s">
        <v>1</v>
      </c>
      <c r="B23" s="2"/>
      <c r="C23" s="2"/>
      <c r="D23" s="2"/>
      <c r="E23" s="2"/>
      <c r="F23" s="2"/>
      <c r="G23" s="8">
        <v>0.2359</v>
      </c>
      <c r="H23" s="128" t="e">
        <f>#REF!</f>
        <v>#REF!</v>
      </c>
      <c r="I23" s="128"/>
      <c r="J23" s="128"/>
      <c r="K23" s="128"/>
    </row>
    <row r="24" spans="1:11" ht="15">
      <c r="A24" s="2" t="s">
        <v>33</v>
      </c>
      <c r="B24" s="2"/>
      <c r="C24" s="2"/>
      <c r="D24" s="2"/>
      <c r="E24" s="2"/>
      <c r="F24" s="2"/>
      <c r="G24" s="8"/>
      <c r="H24" s="128" t="e">
        <f>H20+H21+H22+H23</f>
        <v>#REF!</v>
      </c>
      <c r="I24" s="128"/>
      <c r="J24" s="128"/>
      <c r="K24" s="128"/>
    </row>
    <row r="25" spans="1:11" ht="15">
      <c r="A25" s="2" t="s">
        <v>44</v>
      </c>
      <c r="B25" s="2"/>
      <c r="C25" s="2"/>
      <c r="D25" s="2"/>
      <c r="E25" s="2"/>
      <c r="F25" s="2"/>
      <c r="G25" s="8">
        <v>0.05</v>
      </c>
      <c r="H25" s="128" t="e">
        <f>H24*G25</f>
        <v>#REF!</v>
      </c>
      <c r="I25" s="128"/>
      <c r="J25" s="128"/>
      <c r="K25" s="128"/>
    </row>
    <row r="26" spans="1:11" ht="15">
      <c r="A26" s="2" t="s">
        <v>33</v>
      </c>
      <c r="B26" s="2"/>
      <c r="C26" s="2"/>
      <c r="D26" s="2"/>
      <c r="E26" s="2"/>
      <c r="F26" s="2"/>
      <c r="G26" s="8"/>
      <c r="H26" s="128" t="e">
        <f>H24+H25</f>
        <v>#REF!</v>
      </c>
      <c r="I26" s="128"/>
      <c r="J26" s="128"/>
      <c r="K26" s="128"/>
    </row>
    <row r="27" spans="1:11" ht="15">
      <c r="A27" s="136" t="s">
        <v>34</v>
      </c>
      <c r="B27" s="136"/>
      <c r="C27" s="136"/>
      <c r="D27" s="136"/>
      <c r="E27" s="136"/>
      <c r="F27" s="136"/>
      <c r="G27" s="8">
        <v>0.21</v>
      </c>
      <c r="H27" s="128" t="e">
        <f>(H26)*G27</f>
        <v>#REF!</v>
      </c>
      <c r="I27" s="128"/>
      <c r="J27" s="128"/>
      <c r="K27" s="128"/>
    </row>
    <row r="28" spans="1:11" ht="15.75">
      <c r="A28" s="133"/>
      <c r="B28" s="133"/>
      <c r="C28" s="134" t="s">
        <v>35</v>
      </c>
      <c r="D28" s="134"/>
      <c r="E28" s="134"/>
      <c r="F28" s="134"/>
      <c r="G28" s="134"/>
      <c r="H28" s="130" t="e">
        <f>SUM(H26+H27)</f>
        <v>#REF!</v>
      </c>
      <c r="I28" s="130"/>
      <c r="J28" s="130"/>
      <c r="K28" s="130"/>
    </row>
    <row r="29" spans="1:11" ht="15.75">
      <c r="A29" s="135" t="s">
        <v>45</v>
      </c>
      <c r="B29" s="135"/>
      <c r="C29" s="135"/>
      <c r="D29" s="135"/>
      <c r="E29" s="135"/>
      <c r="F29" s="135"/>
      <c r="G29" s="135"/>
      <c r="H29" s="130"/>
      <c r="I29" s="130"/>
      <c r="J29" s="130"/>
      <c r="K29" s="130"/>
    </row>
    <row r="30" spans="1:11" ht="15.75">
      <c r="A30" s="25" t="s">
        <v>20</v>
      </c>
      <c r="B30" s="25"/>
      <c r="C30" s="25"/>
      <c r="D30" s="25"/>
      <c r="E30" s="25"/>
      <c r="F30" s="17"/>
      <c r="G30" s="8"/>
      <c r="H30" s="130">
        <f>7043.22+0.21*7043.22</f>
        <v>8522.2962</v>
      </c>
      <c r="I30" s="130"/>
      <c r="J30" s="130"/>
      <c r="K30" s="130"/>
    </row>
    <row r="31" spans="1:11" ht="15.75">
      <c r="A31" s="129" t="s">
        <v>21</v>
      </c>
      <c r="B31" s="129"/>
      <c r="C31" s="129"/>
      <c r="D31" s="129"/>
      <c r="E31" s="129"/>
      <c r="F31" s="17"/>
      <c r="G31" s="8"/>
      <c r="H31" s="130">
        <f>1484+0.21*1484</f>
        <v>1795.6399999999999</v>
      </c>
      <c r="I31" s="130"/>
      <c r="J31" s="130"/>
      <c r="K31" s="130"/>
    </row>
    <row r="32" spans="1:11" ht="15.75">
      <c r="A32" s="129" t="s">
        <v>46</v>
      </c>
      <c r="B32" s="129"/>
      <c r="C32" s="129"/>
      <c r="D32" s="129"/>
      <c r="E32" s="129"/>
      <c r="F32" s="17"/>
      <c r="G32" s="8">
        <v>0.015</v>
      </c>
      <c r="H32" s="130" t="e">
        <f>H28*G32</f>
        <v>#REF!</v>
      </c>
      <c r="I32" s="130"/>
      <c r="J32" s="130"/>
      <c r="K32" s="130"/>
    </row>
    <row r="33" spans="1:11" ht="15.75">
      <c r="A33" s="129" t="s">
        <v>19</v>
      </c>
      <c r="B33" s="129"/>
      <c r="C33" s="129"/>
      <c r="D33" s="129"/>
      <c r="E33" s="129"/>
      <c r="F33" s="17"/>
      <c r="G33" s="8">
        <v>0.01</v>
      </c>
      <c r="H33" s="130" t="e">
        <f>H28*G33</f>
        <v>#REF!</v>
      </c>
      <c r="I33" s="130"/>
      <c r="J33" s="130"/>
      <c r="K33" s="130"/>
    </row>
    <row r="34" spans="1:11" ht="15.75">
      <c r="A34" s="131" t="s">
        <v>47</v>
      </c>
      <c r="B34" s="131"/>
      <c r="C34" s="131"/>
      <c r="D34" s="131"/>
      <c r="E34" s="131"/>
      <c r="F34" s="131"/>
      <c r="G34" s="131"/>
      <c r="H34" s="132" t="e">
        <f>H28+H32+H33+H31+H30</f>
        <v>#REF!</v>
      </c>
      <c r="I34" s="132"/>
      <c r="J34" s="132"/>
      <c r="K34" s="132"/>
    </row>
    <row r="35" spans="1:11" ht="15.75">
      <c r="A35" s="9"/>
      <c r="B35" s="9"/>
      <c r="C35" s="9"/>
      <c r="D35" s="9"/>
      <c r="E35" s="9"/>
      <c r="F35" s="9"/>
      <c r="G35" s="9"/>
      <c r="H35" s="10"/>
      <c r="I35" s="10"/>
      <c r="J35" s="10"/>
      <c r="K35" s="10"/>
    </row>
    <row r="36" spans="1:11" ht="15">
      <c r="A36" s="11"/>
      <c r="B36" s="11"/>
      <c r="C36" s="12"/>
      <c r="D36" s="12"/>
      <c r="E36" s="12"/>
      <c r="F36" s="12"/>
      <c r="G36" s="13"/>
      <c r="H36" s="13"/>
      <c r="I36" s="13"/>
      <c r="J36" s="13"/>
      <c r="K36" s="13"/>
    </row>
    <row r="37" spans="1:11" ht="15">
      <c r="A37" s="127" t="s">
        <v>36</v>
      </c>
      <c r="B37" s="127"/>
      <c r="C37" s="122" t="s">
        <v>37</v>
      </c>
      <c r="D37" s="122"/>
      <c r="E37" s="122" t="s">
        <v>0</v>
      </c>
      <c r="F37" s="122"/>
      <c r="G37" s="122"/>
      <c r="H37" s="122"/>
      <c r="I37" s="123" t="s">
        <v>68</v>
      </c>
      <c r="J37" s="123"/>
      <c r="K37" s="123"/>
    </row>
    <row r="38" spans="1:11" ht="15">
      <c r="A38" s="126"/>
      <c r="B38" s="126"/>
      <c r="C38" s="124" t="s">
        <v>38</v>
      </c>
      <c r="D38" s="124"/>
      <c r="E38" s="124" t="s">
        <v>39</v>
      </c>
      <c r="F38" s="124"/>
      <c r="G38" s="124"/>
      <c r="H38" s="124"/>
      <c r="I38" s="124" t="s">
        <v>40</v>
      </c>
      <c r="J38" s="124"/>
      <c r="K38" s="124"/>
    </row>
    <row r="39" spans="1:11" ht="15">
      <c r="A39" s="14"/>
      <c r="B39" s="14"/>
      <c r="C39" s="15"/>
      <c r="D39" s="16"/>
      <c r="E39" s="16"/>
      <c r="F39" s="16"/>
      <c r="G39" s="16"/>
      <c r="H39" s="16"/>
      <c r="I39" s="16"/>
      <c r="J39" s="16"/>
      <c r="K39" s="16"/>
    </row>
    <row r="40" spans="1:11" ht="15">
      <c r="A40" s="11"/>
      <c r="B40" s="11"/>
      <c r="C40" s="12"/>
      <c r="D40" s="12"/>
      <c r="E40" s="12"/>
      <c r="F40" s="12"/>
      <c r="G40" s="13"/>
      <c r="H40" s="13"/>
      <c r="I40" s="13"/>
      <c r="J40" s="13"/>
      <c r="K40" s="13"/>
    </row>
    <row r="41" spans="1:11" ht="15">
      <c r="A41" s="127" t="s">
        <v>41</v>
      </c>
      <c r="B41" s="127"/>
      <c r="C41" s="122" t="s">
        <v>37</v>
      </c>
      <c r="D41" s="122"/>
      <c r="E41" s="122" t="s">
        <v>22</v>
      </c>
      <c r="F41" s="122"/>
      <c r="G41" s="122"/>
      <c r="H41" s="122"/>
      <c r="I41" s="123" t="s">
        <v>68</v>
      </c>
      <c r="J41" s="123"/>
      <c r="K41" s="123"/>
    </row>
    <row r="42" spans="1:11" ht="15">
      <c r="A42" s="126"/>
      <c r="B42" s="126"/>
      <c r="C42" s="124" t="s">
        <v>38</v>
      </c>
      <c r="D42" s="124"/>
      <c r="E42" s="125" t="s">
        <v>16</v>
      </c>
      <c r="F42" s="125"/>
      <c r="G42" s="125"/>
      <c r="H42" s="125"/>
      <c r="I42" s="124" t="s">
        <v>40</v>
      </c>
      <c r="J42" s="124"/>
      <c r="K42" s="124"/>
    </row>
    <row r="43" spans="1:11" ht="15">
      <c r="A43" s="11"/>
      <c r="B43" s="11"/>
      <c r="C43" s="12"/>
      <c r="D43" s="12"/>
      <c r="E43" s="12"/>
      <c r="F43" s="12"/>
      <c r="G43" s="13"/>
      <c r="H43" s="13"/>
      <c r="I43" s="13"/>
      <c r="J43" s="13"/>
      <c r="K43" s="13"/>
    </row>
    <row r="44" spans="1:11" ht="15">
      <c r="A44" s="11"/>
      <c r="B44" s="11"/>
      <c r="C44" s="12"/>
      <c r="D44" s="12"/>
      <c r="E44" s="12"/>
      <c r="F44" s="12"/>
      <c r="G44" s="13"/>
      <c r="H44" s="13"/>
      <c r="I44" s="13"/>
      <c r="J44" s="13"/>
      <c r="K44" s="13"/>
    </row>
    <row r="45" spans="1:11" ht="15">
      <c r="A45" s="121" t="s">
        <v>42</v>
      </c>
      <c r="B45" s="121"/>
      <c r="C45" s="122" t="s">
        <v>37</v>
      </c>
      <c r="D45" s="122"/>
      <c r="E45" s="122" t="s">
        <v>22</v>
      </c>
      <c r="F45" s="122"/>
      <c r="G45" s="122"/>
      <c r="H45" s="122"/>
      <c r="I45" s="123" t="s">
        <v>68</v>
      </c>
      <c r="J45" s="123"/>
      <c r="K45" s="123"/>
    </row>
    <row r="46" spans="1:11" ht="15">
      <c r="A46" s="121"/>
      <c r="B46" s="121"/>
      <c r="C46" s="124" t="s">
        <v>38</v>
      </c>
      <c r="D46" s="124"/>
      <c r="E46" s="125" t="s">
        <v>16</v>
      </c>
      <c r="F46" s="125"/>
      <c r="G46" s="125"/>
      <c r="H46" s="125"/>
      <c r="I46" s="124" t="s">
        <v>40</v>
      </c>
      <c r="J46" s="124"/>
      <c r="K46" s="124"/>
    </row>
  </sheetData>
  <sheetProtection/>
  <mergeCells count="76">
    <mergeCell ref="A8:K8"/>
    <mergeCell ref="A10:C10"/>
    <mergeCell ref="D10:K10"/>
    <mergeCell ref="A11:C11"/>
    <mergeCell ref="D11:K11"/>
    <mergeCell ref="H1:K1"/>
    <mergeCell ref="H2:K2"/>
    <mergeCell ref="H3:K3"/>
    <mergeCell ref="A7:K7"/>
    <mergeCell ref="A12:C12"/>
    <mergeCell ref="D12:K12"/>
    <mergeCell ref="A15:B15"/>
    <mergeCell ref="C15:G15"/>
    <mergeCell ref="H15:K15"/>
    <mergeCell ref="G13:I13"/>
    <mergeCell ref="J13:K13"/>
    <mergeCell ref="H21:K21"/>
    <mergeCell ref="H22:K22"/>
    <mergeCell ref="A16:B16"/>
    <mergeCell ref="C16:G16"/>
    <mergeCell ref="H16:K16"/>
    <mergeCell ref="A19:B19"/>
    <mergeCell ref="C19:G19"/>
    <mergeCell ref="H19:K19"/>
    <mergeCell ref="A17:B17"/>
    <mergeCell ref="C17:G17"/>
    <mergeCell ref="H17:K17"/>
    <mergeCell ref="A18:B18"/>
    <mergeCell ref="A20:B20"/>
    <mergeCell ref="C20:G20"/>
    <mergeCell ref="H20:K20"/>
    <mergeCell ref="C18:G18"/>
    <mergeCell ref="H18:K18"/>
    <mergeCell ref="A28:B28"/>
    <mergeCell ref="C28:G28"/>
    <mergeCell ref="H28:K28"/>
    <mergeCell ref="H24:K24"/>
    <mergeCell ref="H23:K23"/>
    <mergeCell ref="A29:G29"/>
    <mergeCell ref="H29:K29"/>
    <mergeCell ref="H25:K25"/>
    <mergeCell ref="H26:K26"/>
    <mergeCell ref="A27:F27"/>
    <mergeCell ref="H27:K27"/>
    <mergeCell ref="A33:E33"/>
    <mergeCell ref="H33:K33"/>
    <mergeCell ref="A34:G34"/>
    <mergeCell ref="H34:K34"/>
    <mergeCell ref="H30:K30"/>
    <mergeCell ref="A31:E31"/>
    <mergeCell ref="H31:K31"/>
    <mergeCell ref="A32:E32"/>
    <mergeCell ref="H32:K32"/>
    <mergeCell ref="A38:B38"/>
    <mergeCell ref="C38:D38"/>
    <mergeCell ref="E38:H38"/>
    <mergeCell ref="I38:K38"/>
    <mergeCell ref="A37:B37"/>
    <mergeCell ref="C37:D37"/>
    <mergeCell ref="E37:H37"/>
    <mergeCell ref="I37:K37"/>
    <mergeCell ref="A42:B42"/>
    <mergeCell ref="C42:D42"/>
    <mergeCell ref="E42:H42"/>
    <mergeCell ref="I42:K42"/>
    <mergeCell ref="A41:B41"/>
    <mergeCell ref="C41:D41"/>
    <mergeCell ref="E41:H41"/>
    <mergeCell ref="I41:K41"/>
    <mergeCell ref="A45:B46"/>
    <mergeCell ref="C45:D45"/>
    <mergeCell ref="E45:H45"/>
    <mergeCell ref="I45:K45"/>
    <mergeCell ref="C46:D46"/>
    <mergeCell ref="E46:H46"/>
    <mergeCell ref="I46:K46"/>
  </mergeCells>
  <printOptions/>
  <pageMargins left="0.7480314960629921" right="0.7480314960629921" top="0.1968503937007874" bottom="0.1968503937007874"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8"/>
  <sheetViews>
    <sheetView tabSelected="1" view="pageLayout" zoomScaleSheetLayoutView="100" workbookViewId="0" topLeftCell="A1">
      <selection activeCell="D9" sqref="D9:K9"/>
    </sheetView>
  </sheetViews>
  <sheetFormatPr defaultColWidth="9.140625" defaultRowHeight="15"/>
  <cols>
    <col min="2" max="2" width="4.28125" style="0" customWidth="1"/>
    <col min="6" max="6" width="7.7109375" style="0" customWidth="1"/>
    <col min="7" max="7" width="8.140625" style="0" customWidth="1"/>
    <col min="10" max="10" width="3.8515625" style="0" customWidth="1"/>
    <col min="11" max="11" width="6.421875" style="0" customWidth="1"/>
  </cols>
  <sheetData>
    <row r="1" spans="1:11" ht="18">
      <c r="A1" s="3"/>
      <c r="B1" s="3"/>
      <c r="C1" s="3"/>
      <c r="D1" s="3"/>
      <c r="E1" s="3"/>
      <c r="F1" s="3"/>
      <c r="G1" s="3"/>
      <c r="H1" s="148" t="s">
        <v>23</v>
      </c>
      <c r="I1" s="148"/>
      <c r="J1" s="148"/>
      <c r="K1" s="148"/>
    </row>
    <row r="2" spans="1:11" ht="42.75" customHeight="1">
      <c r="A2" s="3"/>
      <c r="B2" s="3"/>
      <c r="C2" s="3"/>
      <c r="D2" s="3"/>
      <c r="E2" s="3"/>
      <c r="F2" s="3"/>
      <c r="G2" s="3"/>
      <c r="H2" s="149" t="s">
        <v>24</v>
      </c>
      <c r="I2" s="149"/>
      <c r="J2" s="149"/>
      <c r="K2" s="149"/>
    </row>
    <row r="3" spans="1:11" ht="27.75" customHeight="1">
      <c r="A3" s="3"/>
      <c r="B3" s="3"/>
      <c r="C3" s="3"/>
      <c r="D3" s="3"/>
      <c r="E3" s="3"/>
      <c r="F3" s="3"/>
      <c r="G3" s="3"/>
      <c r="H3" s="150" t="s">
        <v>25</v>
      </c>
      <c r="I3" s="150"/>
      <c r="J3" s="150"/>
      <c r="K3" s="150"/>
    </row>
    <row r="4" spans="1:11" ht="15">
      <c r="A4" s="3"/>
      <c r="B4" s="3"/>
      <c r="C4" s="3"/>
      <c r="D4" s="3"/>
      <c r="E4" s="3"/>
      <c r="F4" s="3"/>
      <c r="G4" s="3"/>
      <c r="H4" s="3"/>
      <c r="I4" s="3"/>
      <c r="J4" s="3"/>
      <c r="K4" s="3"/>
    </row>
    <row r="5" spans="1:11" ht="15">
      <c r="A5" s="152" t="s">
        <v>76</v>
      </c>
      <c r="B5" s="152"/>
      <c r="C5" s="152"/>
      <c r="D5" s="152"/>
      <c r="E5" s="152"/>
      <c r="F5" s="152"/>
      <c r="G5" s="152"/>
      <c r="H5" s="152"/>
      <c r="I5" s="152"/>
      <c r="J5" s="152"/>
      <c r="K5" s="152"/>
    </row>
    <row r="6" spans="1:15" ht="39" customHeight="1">
      <c r="A6" s="153" t="s">
        <v>88</v>
      </c>
      <c r="B6" s="153"/>
      <c r="C6" s="153"/>
      <c r="D6" s="153"/>
      <c r="E6" s="153"/>
      <c r="F6" s="153"/>
      <c r="G6" s="153"/>
      <c r="H6" s="153"/>
      <c r="I6" s="153"/>
      <c r="J6" s="153"/>
      <c r="K6" s="153"/>
      <c r="L6" s="69"/>
      <c r="M6" s="69"/>
      <c r="N6" s="69"/>
      <c r="O6" s="69"/>
    </row>
    <row r="7" spans="1:11" ht="15">
      <c r="A7" s="4"/>
      <c r="B7" s="4"/>
      <c r="C7" s="4"/>
      <c r="D7" s="4"/>
      <c r="E7" s="4"/>
      <c r="F7" s="4"/>
      <c r="G7" s="5"/>
      <c r="H7" s="5"/>
      <c r="I7" s="5"/>
      <c r="J7" s="5"/>
      <c r="K7" s="5"/>
    </row>
    <row r="8" spans="1:11" ht="31.5" customHeight="1">
      <c r="A8" s="146" t="s">
        <v>26</v>
      </c>
      <c r="B8" s="146"/>
      <c r="C8" s="146"/>
      <c r="D8" s="154" t="str">
        <f>A6</f>
        <v>Multifunkcionāla atpūtas vieta Bernātos</v>
      </c>
      <c r="E8" s="154"/>
      <c r="F8" s="154"/>
      <c r="G8" s="154"/>
      <c r="H8" s="154"/>
      <c r="I8" s="154"/>
      <c r="J8" s="154"/>
      <c r="K8" s="154"/>
    </row>
    <row r="9" spans="1:11" ht="31.5" customHeight="1">
      <c r="A9" s="146" t="s">
        <v>77</v>
      </c>
      <c r="B9" s="146"/>
      <c r="C9" s="146"/>
      <c r="D9" s="146" t="s">
        <v>89</v>
      </c>
      <c r="E9" s="146"/>
      <c r="F9" s="146"/>
      <c r="G9" s="146"/>
      <c r="H9" s="146"/>
      <c r="I9" s="146"/>
      <c r="J9" s="146"/>
      <c r="K9" s="146"/>
    </row>
    <row r="10" spans="1:11" ht="15">
      <c r="A10" s="140" t="s">
        <v>28</v>
      </c>
      <c r="B10" s="140"/>
      <c r="C10" s="140"/>
      <c r="D10" s="146" t="s">
        <v>122</v>
      </c>
      <c r="E10" s="146"/>
      <c r="F10" s="146"/>
      <c r="G10" s="146"/>
      <c r="H10" s="146"/>
      <c r="I10" s="146"/>
      <c r="J10" s="146"/>
      <c r="K10" s="146"/>
    </row>
    <row r="11" spans="1:11" ht="15">
      <c r="A11" s="7"/>
      <c r="B11" s="7"/>
      <c r="C11" s="7"/>
      <c r="D11" s="1"/>
      <c r="E11" s="1"/>
      <c r="F11" s="1"/>
      <c r="G11" s="1"/>
      <c r="H11" s="1"/>
      <c r="I11" s="1"/>
      <c r="J11" s="1"/>
      <c r="K11" s="1"/>
    </row>
    <row r="12" spans="1:11" ht="15">
      <c r="A12" s="142" t="s">
        <v>30</v>
      </c>
      <c r="B12" s="142"/>
      <c r="C12" s="142" t="s">
        <v>31</v>
      </c>
      <c r="D12" s="142"/>
      <c r="E12" s="142"/>
      <c r="F12" s="142"/>
      <c r="G12" s="142"/>
      <c r="H12" s="143" t="s">
        <v>32</v>
      </c>
      <c r="I12" s="143"/>
      <c r="J12" s="143"/>
      <c r="K12" s="143"/>
    </row>
    <row r="13" spans="1:11" ht="57.75" customHeight="1">
      <c r="A13" s="138">
        <v>1</v>
      </c>
      <c r="B13" s="138"/>
      <c r="C13" s="139" t="str">
        <f>D8</f>
        <v>Multifunkcionāla atpūtas vieta Bernātos</v>
      </c>
      <c r="D13" s="139"/>
      <c r="E13" s="139"/>
      <c r="F13" s="139"/>
      <c r="G13" s="139"/>
      <c r="H13" s="158">
        <f>'KOPSAVILKUMA TĀME'!G18</f>
        <v>0</v>
      </c>
      <c r="I13" s="159"/>
      <c r="J13" s="159"/>
      <c r="K13" s="160"/>
    </row>
    <row r="14" spans="1:11" ht="15">
      <c r="A14" s="66"/>
      <c r="B14" s="66"/>
      <c r="C14" s="161"/>
      <c r="D14" s="161"/>
      <c r="E14" s="161"/>
      <c r="F14" s="161"/>
      <c r="G14" s="161"/>
      <c r="H14" s="162"/>
      <c r="I14" s="162"/>
      <c r="J14" s="162"/>
      <c r="K14" s="162"/>
    </row>
    <row r="15" spans="1:11" ht="15">
      <c r="A15" s="163" t="s">
        <v>34</v>
      </c>
      <c r="B15" s="163"/>
      <c r="C15" s="163"/>
      <c r="D15" s="163"/>
      <c r="E15" s="163"/>
      <c r="F15" s="163"/>
      <c r="G15" s="8" t="s">
        <v>104</v>
      </c>
      <c r="H15" s="128"/>
      <c r="I15" s="128"/>
      <c r="J15" s="128"/>
      <c r="K15" s="128"/>
    </row>
    <row r="16" spans="1:11" ht="21" customHeight="1">
      <c r="A16" s="155"/>
      <c r="B16" s="155"/>
      <c r="C16" s="156" t="s">
        <v>33</v>
      </c>
      <c r="D16" s="156"/>
      <c r="E16" s="156"/>
      <c r="F16" s="156"/>
      <c r="G16" s="156"/>
      <c r="H16" s="157">
        <f>H13+H15</f>
        <v>0</v>
      </c>
      <c r="I16" s="157"/>
      <c r="J16" s="157"/>
      <c r="K16" s="157"/>
    </row>
    <row r="17" spans="1:11" ht="15">
      <c r="A17" s="11"/>
      <c r="B17" s="11"/>
      <c r="C17" s="12"/>
      <c r="D17" s="12"/>
      <c r="E17" s="12"/>
      <c r="F17" s="12"/>
      <c r="G17" s="13"/>
      <c r="H17" s="13"/>
      <c r="I17" s="13"/>
      <c r="J17" s="13"/>
      <c r="K17" s="13"/>
    </row>
    <row r="18" spans="1:11" ht="15">
      <c r="A18" s="127" t="s">
        <v>36</v>
      </c>
      <c r="B18" s="127"/>
      <c r="C18" s="164"/>
      <c r="D18" s="164"/>
      <c r="E18" s="164"/>
      <c r="F18" s="164"/>
      <c r="G18" s="164"/>
      <c r="H18" s="164"/>
      <c r="I18" s="123"/>
      <c r="J18" s="123"/>
      <c r="K18" s="123"/>
    </row>
    <row r="19" spans="1:11" ht="15">
      <c r="A19" s="126"/>
      <c r="B19" s="126"/>
      <c r="C19" s="165" t="s">
        <v>98</v>
      </c>
      <c r="D19" s="165"/>
      <c r="E19" s="165"/>
      <c r="F19" s="165"/>
      <c r="G19" s="165"/>
      <c r="H19" s="165"/>
      <c r="I19" s="124"/>
      <c r="J19" s="124"/>
      <c r="K19" s="67"/>
    </row>
    <row r="20" spans="1:11" ht="15">
      <c r="A20" s="14"/>
      <c r="B20" s="14"/>
      <c r="C20" s="15"/>
      <c r="D20" s="16"/>
      <c r="E20" s="16"/>
      <c r="F20" s="16"/>
      <c r="G20" s="16"/>
      <c r="H20" s="16"/>
      <c r="I20" s="16"/>
      <c r="J20" s="16"/>
      <c r="K20" s="16"/>
    </row>
    <row r="21" spans="1:11" ht="15">
      <c r="A21" s="11"/>
      <c r="B21" s="11"/>
      <c r="C21" s="12"/>
      <c r="D21" s="12"/>
      <c r="E21" s="12"/>
      <c r="F21" s="12"/>
      <c r="G21" s="13"/>
      <c r="H21" s="13"/>
      <c r="I21" s="13"/>
      <c r="J21" s="13"/>
      <c r="K21" s="13"/>
    </row>
    <row r="22" spans="1:11" ht="15">
      <c r="A22" s="127" t="s">
        <v>99</v>
      </c>
      <c r="B22" s="127"/>
      <c r="C22" s="164"/>
      <c r="D22" s="164"/>
      <c r="E22" s="122"/>
      <c r="F22" s="122"/>
      <c r="G22" s="122"/>
      <c r="H22" s="122"/>
      <c r="I22" s="123"/>
      <c r="J22" s="123"/>
      <c r="K22" s="123"/>
    </row>
    <row r="23" spans="1:11" ht="15">
      <c r="A23" s="126"/>
      <c r="B23" s="126"/>
      <c r="C23" s="124"/>
      <c r="D23" s="124"/>
      <c r="E23" s="125"/>
      <c r="F23" s="125"/>
      <c r="G23" s="125"/>
      <c r="H23" s="125"/>
      <c r="I23" s="124"/>
      <c r="J23" s="124"/>
      <c r="K23" s="67"/>
    </row>
    <row r="24" spans="1:11" ht="15">
      <c r="A24" s="11"/>
      <c r="B24" s="11"/>
      <c r="C24" s="12"/>
      <c r="D24" s="12"/>
      <c r="E24" s="68"/>
      <c r="F24" s="68"/>
      <c r="G24" s="61"/>
      <c r="H24" s="61"/>
      <c r="I24" s="13"/>
      <c r="J24" s="13"/>
      <c r="K24" s="13"/>
    </row>
    <row r="25" spans="1:11" ht="15">
      <c r="A25" s="76" t="s">
        <v>100</v>
      </c>
      <c r="B25" s="76"/>
      <c r="C25" s="12"/>
      <c r="D25" s="12"/>
      <c r="E25" s="12"/>
      <c r="F25" s="12"/>
      <c r="G25" s="13"/>
      <c r="H25" s="13"/>
      <c r="I25" s="13"/>
      <c r="J25" s="13"/>
      <c r="K25" s="13"/>
    </row>
    <row r="26" spans="1:11" ht="15">
      <c r="A26" s="76"/>
      <c r="B26" s="76"/>
      <c r="C26" s="12"/>
      <c r="D26" s="12"/>
      <c r="E26" s="12"/>
      <c r="F26" s="12"/>
      <c r="G26" s="13"/>
      <c r="H26" s="13"/>
      <c r="I26" s="13"/>
      <c r="J26" s="13"/>
      <c r="K26" s="13"/>
    </row>
    <row r="27" spans="1:11" ht="15">
      <c r="A27" s="11"/>
      <c r="B27" s="11"/>
      <c r="C27" s="12"/>
      <c r="D27" s="12"/>
      <c r="E27" s="68"/>
      <c r="F27" s="68"/>
      <c r="G27" s="61"/>
      <c r="H27" s="61"/>
      <c r="I27" s="13"/>
      <c r="J27" s="13"/>
      <c r="K27" s="13"/>
    </row>
    <row r="28" spans="1:11" ht="15">
      <c r="A28" s="11"/>
      <c r="B28" s="11"/>
      <c r="C28" s="12"/>
      <c r="D28" s="12"/>
      <c r="E28" s="12"/>
      <c r="F28" s="12"/>
      <c r="G28" s="13"/>
      <c r="H28" s="13"/>
      <c r="I28" s="13"/>
      <c r="J28" s="13"/>
      <c r="K28" s="13"/>
    </row>
  </sheetData>
  <sheetProtection/>
  <mergeCells count="38">
    <mergeCell ref="A18:B18"/>
    <mergeCell ref="C18:H18"/>
    <mergeCell ref="A19:B19"/>
    <mergeCell ref="C19:H19"/>
    <mergeCell ref="I19:J19"/>
    <mergeCell ref="A22:B22"/>
    <mergeCell ref="C22:D22"/>
    <mergeCell ref="E22:H22"/>
    <mergeCell ref="I22:K22"/>
    <mergeCell ref="A23:B23"/>
    <mergeCell ref="C23:D23"/>
    <mergeCell ref="E23:H23"/>
    <mergeCell ref="I23:J23"/>
    <mergeCell ref="I18:K18"/>
    <mergeCell ref="D9:K9"/>
    <mergeCell ref="C14:G14"/>
    <mergeCell ref="H14:K14"/>
    <mergeCell ref="A15:F15"/>
    <mergeCell ref="H15:K15"/>
    <mergeCell ref="A16:B16"/>
    <mergeCell ref="C16:G16"/>
    <mergeCell ref="H16:K16"/>
    <mergeCell ref="A12:B12"/>
    <mergeCell ref="C12:G12"/>
    <mergeCell ref="H12:K12"/>
    <mergeCell ref="A13:B13"/>
    <mergeCell ref="C13:G13"/>
    <mergeCell ref="H13:K13"/>
    <mergeCell ref="A9:C9"/>
    <mergeCell ref="A10:C10"/>
    <mergeCell ref="D10:K10"/>
    <mergeCell ref="H1:K1"/>
    <mergeCell ref="H2:K2"/>
    <mergeCell ref="H3:K3"/>
    <mergeCell ref="A5:K5"/>
    <mergeCell ref="A6:K6"/>
    <mergeCell ref="A8:C8"/>
    <mergeCell ref="D8:K8"/>
  </mergeCells>
  <printOptions/>
  <pageMargins left="0.7" right="0.7" top="0.75" bottom="0.75" header="0.3" footer="0.3"/>
  <pageSetup horizontalDpi="600" verticalDpi="600" orientation="portrait" paperSize="9" r:id="rId1"/>
  <headerFooter>
    <oddHeader>&amp;R&amp;"Arial,Parasts"&amp;10CI-2020-09
8.pielikums&amp;"Calibri,Parasts"&amp;11
</oddHeader>
  </headerFooter>
</worksheet>
</file>

<file path=xl/worksheets/sheet3.xml><?xml version="1.0" encoding="utf-8"?>
<worksheet xmlns="http://schemas.openxmlformats.org/spreadsheetml/2006/main" xmlns:r="http://schemas.openxmlformats.org/officeDocument/2006/relationships">
  <dimension ref="A1:K28"/>
  <sheetViews>
    <sheetView view="pageLayout" zoomScaleSheetLayoutView="100" workbookViewId="0" topLeftCell="A1">
      <selection activeCell="L2" sqref="L2"/>
    </sheetView>
  </sheetViews>
  <sheetFormatPr defaultColWidth="9.140625" defaultRowHeight="15"/>
  <cols>
    <col min="5" max="5" width="14.140625" style="0" customWidth="1"/>
    <col min="6" max="6" width="15.28125" style="0" customWidth="1"/>
    <col min="7" max="8" width="10.28125" style="0" customWidth="1"/>
    <col min="9" max="9" width="17.28125" style="0" customWidth="1"/>
    <col min="10" max="10" width="11.28125" style="0" customWidth="1"/>
    <col min="11" max="11" width="9.140625" style="0" customWidth="1"/>
  </cols>
  <sheetData>
    <row r="1" spans="1:11" ht="41.25" customHeight="1">
      <c r="A1" s="153" t="s">
        <v>88</v>
      </c>
      <c r="B1" s="153"/>
      <c r="C1" s="153"/>
      <c r="D1" s="153"/>
      <c r="E1" s="153"/>
      <c r="F1" s="153"/>
      <c r="G1" s="153"/>
      <c r="H1" s="153"/>
      <c r="I1" s="153"/>
      <c r="J1" s="153"/>
      <c r="K1" s="153"/>
    </row>
    <row r="2" spans="1:11" ht="15.75">
      <c r="A2" s="174" t="s">
        <v>78</v>
      </c>
      <c r="B2" s="174"/>
      <c r="C2" s="174"/>
      <c r="D2" s="174"/>
      <c r="E2" s="174"/>
      <c r="F2" s="174"/>
      <c r="G2" s="174"/>
      <c r="H2" s="174"/>
      <c r="I2" s="174"/>
      <c r="J2" s="174"/>
      <c r="K2" s="174"/>
    </row>
    <row r="3" spans="1:11" ht="35.25" customHeight="1">
      <c r="A3" s="166" t="s">
        <v>31</v>
      </c>
      <c r="B3" s="166"/>
      <c r="C3" s="166"/>
      <c r="D3" s="167" t="str">
        <f>A1</f>
        <v>Multifunkcionāla atpūtas vieta Bernātos</v>
      </c>
      <c r="E3" s="167"/>
      <c r="F3" s="167"/>
      <c r="G3" s="167"/>
      <c r="H3" s="167"/>
      <c r="I3" s="167"/>
      <c r="J3" s="167"/>
      <c r="K3" s="167"/>
    </row>
    <row r="4" spans="1:11" ht="35.25" customHeight="1">
      <c r="A4" s="166" t="s">
        <v>48</v>
      </c>
      <c r="B4" s="166"/>
      <c r="C4" s="166"/>
      <c r="D4" s="167" t="str">
        <f>D3</f>
        <v>Multifunkcionāla atpūtas vieta Bernātos</v>
      </c>
      <c r="E4" s="167"/>
      <c r="F4" s="167"/>
      <c r="G4" s="167"/>
      <c r="H4" s="167"/>
      <c r="I4" s="167"/>
      <c r="J4" s="167"/>
      <c r="K4" s="167"/>
    </row>
    <row r="5" spans="1:11" ht="15">
      <c r="A5" s="166" t="s">
        <v>49</v>
      </c>
      <c r="B5" s="166"/>
      <c r="C5" s="166"/>
      <c r="D5" s="168" t="str">
        <f>KOPTĀME!D9</f>
        <v>"Jūraskāpas", Nīcas pagasts, Nīcas novads (kad. nr. 6478 008 0368)</v>
      </c>
      <c r="E5" s="168"/>
      <c r="F5" s="168"/>
      <c r="G5" s="168"/>
      <c r="H5" s="168"/>
      <c r="I5" s="168"/>
      <c r="J5" s="168"/>
      <c r="K5" s="168"/>
    </row>
    <row r="6" spans="1:11" ht="15" customHeight="1">
      <c r="A6" s="175" t="s">
        <v>28</v>
      </c>
      <c r="B6" s="175"/>
      <c r="C6" s="175"/>
      <c r="D6" s="168" t="s">
        <v>122</v>
      </c>
      <c r="E6" s="168"/>
      <c r="F6" s="168"/>
      <c r="G6" s="168"/>
      <c r="H6" s="168"/>
      <c r="I6" s="168"/>
      <c r="J6" s="168"/>
      <c r="K6" s="168"/>
    </row>
    <row r="7" spans="1:11" ht="15">
      <c r="A7" s="79"/>
      <c r="B7" s="79"/>
      <c r="C7" s="79"/>
      <c r="D7" s="80"/>
      <c r="E7" s="80"/>
      <c r="F7" s="80"/>
      <c r="G7" s="80"/>
      <c r="H7" s="80"/>
      <c r="I7" s="80"/>
      <c r="J7" s="80"/>
      <c r="K7" s="80"/>
    </row>
    <row r="8" spans="1:11" ht="15" customHeight="1">
      <c r="A8" s="176" t="s">
        <v>101</v>
      </c>
      <c r="B8" s="176"/>
      <c r="C8" s="176"/>
      <c r="D8" s="176"/>
      <c r="E8" s="82"/>
      <c r="F8" s="81"/>
      <c r="G8" s="81"/>
      <c r="H8" s="81"/>
      <c r="I8" s="81"/>
      <c r="J8" s="81"/>
      <c r="K8" s="81"/>
    </row>
    <row r="9" spans="1:11" ht="15" customHeight="1">
      <c r="A9" s="176" t="s">
        <v>102</v>
      </c>
      <c r="B9" s="176"/>
      <c r="C9" s="176"/>
      <c r="D9" s="176"/>
      <c r="E9" s="82"/>
      <c r="F9" s="81"/>
      <c r="G9" s="81"/>
      <c r="H9" s="81"/>
      <c r="I9" s="81"/>
      <c r="J9" s="81"/>
      <c r="K9" s="81"/>
    </row>
    <row r="10" spans="1:11" ht="15">
      <c r="A10" s="77"/>
      <c r="B10" s="77"/>
      <c r="C10" s="77"/>
      <c r="D10" s="78"/>
      <c r="E10" s="78"/>
      <c r="F10" s="78"/>
      <c r="G10" s="78"/>
      <c r="H10" s="78"/>
      <c r="I10" s="78"/>
      <c r="J10" s="78"/>
      <c r="K10" s="78"/>
    </row>
    <row r="11" spans="1:11" ht="15">
      <c r="A11" s="83" t="s">
        <v>79</v>
      </c>
      <c r="B11" s="169" t="s">
        <v>80</v>
      </c>
      <c r="C11" s="169" t="s">
        <v>81</v>
      </c>
      <c r="D11" s="169"/>
      <c r="E11" s="169"/>
      <c r="F11" s="169"/>
      <c r="G11" s="169" t="s">
        <v>82</v>
      </c>
      <c r="H11" s="169" t="s">
        <v>83</v>
      </c>
      <c r="I11" s="169"/>
      <c r="J11" s="169"/>
      <c r="K11" s="169" t="s">
        <v>84</v>
      </c>
    </row>
    <row r="12" spans="1:11" ht="25.5">
      <c r="A12" s="83"/>
      <c r="B12" s="169"/>
      <c r="C12" s="169"/>
      <c r="D12" s="169"/>
      <c r="E12" s="169"/>
      <c r="F12" s="169"/>
      <c r="G12" s="169"/>
      <c r="H12" s="83" t="s">
        <v>85</v>
      </c>
      <c r="I12" s="83" t="s">
        <v>86</v>
      </c>
      <c r="J12" s="83" t="s">
        <v>87</v>
      </c>
      <c r="K12" s="169"/>
    </row>
    <row r="13" spans="1:11" ht="36" customHeight="1">
      <c r="A13" s="84">
        <v>1</v>
      </c>
      <c r="B13" s="85" t="s">
        <v>107</v>
      </c>
      <c r="C13" s="170" t="s">
        <v>108</v>
      </c>
      <c r="D13" s="170" t="e">
        <v>#REF!</v>
      </c>
      <c r="E13" s="170" t="e">
        <v>#REF!</v>
      </c>
      <c r="F13" s="170" t="e">
        <v>#REF!</v>
      </c>
      <c r="G13" s="86">
        <f>SUM(H13:J13)</f>
        <v>0</v>
      </c>
      <c r="H13" s="86">
        <f>'LOKĀLĀ TĀME'!L34</f>
        <v>0</v>
      </c>
      <c r="I13" s="86">
        <f>'LOKĀLĀ TĀME'!M34</f>
        <v>0</v>
      </c>
      <c r="J13" s="86">
        <f>'LOKĀLĀ TĀME'!N34</f>
        <v>0</v>
      </c>
      <c r="K13" s="86">
        <f>'LOKĀLĀ TĀME'!K34</f>
        <v>0</v>
      </c>
    </row>
    <row r="14" spans="1:11" ht="15">
      <c r="A14" s="171" t="s">
        <v>33</v>
      </c>
      <c r="B14" s="171"/>
      <c r="C14" s="171"/>
      <c r="D14" s="171"/>
      <c r="E14" s="171"/>
      <c r="F14" s="171"/>
      <c r="G14" s="93">
        <f>G13</f>
        <v>0</v>
      </c>
      <c r="H14" s="90"/>
      <c r="I14" s="90"/>
      <c r="J14" s="90"/>
      <c r="K14" s="90"/>
    </row>
    <row r="15" spans="1:11" ht="15">
      <c r="A15" s="171" t="s">
        <v>50</v>
      </c>
      <c r="B15" s="171"/>
      <c r="C15" s="171"/>
      <c r="D15" s="171"/>
      <c r="E15" s="171"/>
      <c r="F15" s="87" t="s">
        <v>104</v>
      </c>
      <c r="G15" s="93">
        <v>0</v>
      </c>
      <c r="H15" s="90"/>
      <c r="I15" s="90"/>
      <c r="J15" s="90"/>
      <c r="K15" s="90"/>
    </row>
    <row r="16" spans="1:11" ht="15">
      <c r="A16" s="173" t="s">
        <v>105</v>
      </c>
      <c r="B16" s="173"/>
      <c r="C16" s="173"/>
      <c r="D16" s="173"/>
      <c r="E16" s="173"/>
      <c r="F16" s="173"/>
      <c r="G16" s="93">
        <v>0</v>
      </c>
      <c r="H16" s="91"/>
      <c r="I16" s="91"/>
      <c r="J16" s="91"/>
      <c r="K16" s="91"/>
    </row>
    <row r="17" spans="1:11" ht="15">
      <c r="A17" s="171" t="s">
        <v>51</v>
      </c>
      <c r="B17" s="171"/>
      <c r="C17" s="171"/>
      <c r="D17" s="171"/>
      <c r="E17" s="171"/>
      <c r="F17" s="87" t="s">
        <v>106</v>
      </c>
      <c r="G17" s="93">
        <v>0</v>
      </c>
      <c r="H17" s="90"/>
      <c r="I17" s="90"/>
      <c r="J17" s="90"/>
      <c r="K17" s="90"/>
    </row>
    <row r="18" spans="1:11" ht="15">
      <c r="A18" s="172" t="s">
        <v>103</v>
      </c>
      <c r="B18" s="172"/>
      <c r="C18" s="172"/>
      <c r="D18" s="172"/>
      <c r="E18" s="172"/>
      <c r="F18" s="172"/>
      <c r="G18" s="88">
        <f>G14+G15+G17</f>
        <v>0</v>
      </c>
      <c r="H18" s="92"/>
      <c r="I18" s="92"/>
      <c r="J18" s="92"/>
      <c r="K18" s="92"/>
    </row>
    <row r="19" spans="1:11" ht="15">
      <c r="A19" s="70"/>
      <c r="B19" s="70"/>
      <c r="C19" s="70"/>
      <c r="D19" s="70"/>
      <c r="E19" s="70"/>
      <c r="F19" s="70"/>
      <c r="G19" s="71"/>
      <c r="H19" s="71"/>
      <c r="I19" s="71"/>
      <c r="J19" s="71"/>
      <c r="K19" s="71"/>
    </row>
    <row r="20" spans="1:11" ht="15">
      <c r="A20" s="127" t="s">
        <v>36</v>
      </c>
      <c r="B20" s="127"/>
      <c r="C20" s="164"/>
      <c r="D20" s="164"/>
      <c r="E20" s="164"/>
      <c r="F20" s="164"/>
      <c r="G20" s="164"/>
      <c r="H20" s="164"/>
      <c r="I20" s="89"/>
      <c r="J20" s="89"/>
      <c r="K20" s="89"/>
    </row>
    <row r="21" spans="1:11" ht="15">
      <c r="A21" s="126"/>
      <c r="B21" s="126"/>
      <c r="C21" s="165" t="s">
        <v>98</v>
      </c>
      <c r="D21" s="165"/>
      <c r="E21" s="165"/>
      <c r="F21" s="165"/>
      <c r="G21" s="165"/>
      <c r="H21" s="165"/>
      <c r="I21" s="73"/>
      <c r="J21" s="73"/>
      <c r="K21" s="73"/>
    </row>
    <row r="22" spans="1:11" ht="15">
      <c r="A22" s="14"/>
      <c r="B22" s="14"/>
      <c r="C22" s="15"/>
      <c r="D22" s="16"/>
      <c r="E22" s="16"/>
      <c r="F22" s="16"/>
      <c r="G22" s="16"/>
      <c r="H22" s="16"/>
      <c r="I22" s="72"/>
      <c r="J22" s="72"/>
      <c r="K22" s="72"/>
    </row>
    <row r="23" spans="1:11" ht="15">
      <c r="A23" s="11"/>
      <c r="B23" s="11"/>
      <c r="C23" s="12"/>
      <c r="D23" s="12"/>
      <c r="E23" s="12"/>
      <c r="F23" s="12"/>
      <c r="G23" s="13"/>
      <c r="H23" s="13"/>
      <c r="I23" s="89"/>
      <c r="J23" s="89"/>
      <c r="K23" s="89"/>
    </row>
    <row r="24" spans="1:11" ht="15">
      <c r="A24" s="127" t="s">
        <v>99</v>
      </c>
      <c r="B24" s="127"/>
      <c r="C24" s="164"/>
      <c r="D24" s="164"/>
      <c r="E24" s="122"/>
      <c r="F24" s="122"/>
      <c r="G24" s="122"/>
      <c r="H24" s="122"/>
      <c r="I24" s="73"/>
      <c r="J24" s="73"/>
      <c r="K24" s="73"/>
    </row>
    <row r="25" spans="1:8" ht="15">
      <c r="A25" s="126"/>
      <c r="B25" s="126"/>
      <c r="C25" s="124"/>
      <c r="D25" s="124"/>
      <c r="E25" s="125"/>
      <c r="F25" s="125"/>
      <c r="G25" s="125"/>
      <c r="H25" s="125"/>
    </row>
    <row r="26" spans="1:8" ht="15">
      <c r="A26" s="11"/>
      <c r="B26" s="11"/>
      <c r="C26" s="12"/>
      <c r="D26" s="12"/>
      <c r="E26" s="68"/>
      <c r="F26" s="68"/>
      <c r="G26" s="61"/>
      <c r="H26" s="61"/>
    </row>
    <row r="27" spans="1:8" ht="15">
      <c r="A27" s="76" t="s">
        <v>100</v>
      </c>
      <c r="B27" s="76"/>
      <c r="C27" s="12"/>
      <c r="D27" s="12"/>
      <c r="E27" s="12"/>
      <c r="F27" s="12"/>
      <c r="G27" s="13"/>
      <c r="H27" s="13"/>
    </row>
    <row r="28" spans="1:8" ht="15">
      <c r="A28" s="76"/>
      <c r="B28" s="76"/>
      <c r="C28" s="12"/>
      <c r="D28" s="12"/>
      <c r="E28" s="12"/>
      <c r="F28" s="12"/>
      <c r="G28" s="13"/>
      <c r="H28" s="13"/>
    </row>
  </sheetData>
  <sheetProtection/>
  <mergeCells count="33">
    <mergeCell ref="A25:B25"/>
    <mergeCell ref="C25:D25"/>
    <mergeCell ref="E25:H25"/>
    <mergeCell ref="A8:D8"/>
    <mergeCell ref="A9:D9"/>
    <mergeCell ref="A20:B20"/>
    <mergeCell ref="C20:H20"/>
    <mergeCell ref="A21:B21"/>
    <mergeCell ref="C24:D24"/>
    <mergeCell ref="C11:F12"/>
    <mergeCell ref="A1:K1"/>
    <mergeCell ref="A17:E17"/>
    <mergeCell ref="A18:F18"/>
    <mergeCell ref="A14:F14"/>
    <mergeCell ref="A15:E15"/>
    <mergeCell ref="A16:F16"/>
    <mergeCell ref="A2:K2"/>
    <mergeCell ref="D6:K6"/>
    <mergeCell ref="A6:C6"/>
    <mergeCell ref="B11:B12"/>
    <mergeCell ref="G11:G12"/>
    <mergeCell ref="H11:J11"/>
    <mergeCell ref="K11:K12"/>
    <mergeCell ref="C13:F13"/>
    <mergeCell ref="C21:H21"/>
    <mergeCell ref="A24:B24"/>
    <mergeCell ref="E24:H24"/>
    <mergeCell ref="A3:C3"/>
    <mergeCell ref="D3:K3"/>
    <mergeCell ref="A4:C4"/>
    <mergeCell ref="D4:K4"/>
    <mergeCell ref="A5:C5"/>
    <mergeCell ref="D5:K5"/>
  </mergeCells>
  <printOptions/>
  <pageMargins left="0.7" right="0.7" top="0.75" bottom="0.75" header="0.3" footer="0.3"/>
  <pageSetup horizontalDpi="600" verticalDpi="600" orientation="landscape" paperSize="9" scale="97" r:id="rId1"/>
  <headerFooter>
    <oddHeader>&amp;R&amp;"Arial,Parasts"&amp;10NND-2020-09
8.pielikums</oddHeader>
  </headerFooter>
  <rowBreaks count="1" manualBreakCount="1">
    <brk id="28" max="10" man="1"/>
  </rowBreaks>
</worksheet>
</file>

<file path=xl/worksheets/sheet4.xml><?xml version="1.0" encoding="utf-8"?>
<worksheet xmlns="http://schemas.openxmlformats.org/spreadsheetml/2006/main" xmlns:r="http://schemas.openxmlformats.org/officeDocument/2006/relationships">
  <sheetPr>
    <pageSetUpPr fitToPage="1"/>
  </sheetPr>
  <dimension ref="A1:O53"/>
  <sheetViews>
    <sheetView view="pageBreakPreview" zoomScale="110" zoomScaleNormal="115" zoomScaleSheetLayoutView="110" workbookViewId="0" topLeftCell="A1">
      <selection activeCell="L48" sqref="L48"/>
    </sheetView>
  </sheetViews>
  <sheetFormatPr defaultColWidth="9.140625" defaultRowHeight="15"/>
  <cols>
    <col min="1" max="1" width="4.8515625" style="18" customWidth="1"/>
    <col min="2" max="2" width="29.7109375" style="19" customWidth="1"/>
    <col min="3" max="3" width="6.140625" style="20" customWidth="1"/>
    <col min="4" max="4" width="8.421875" style="26" customWidth="1"/>
    <col min="5" max="5" width="5.421875" style="20" customWidth="1"/>
    <col min="6" max="6" width="4.8515625" style="20" customWidth="1"/>
    <col min="7" max="7" width="6.421875" style="20" customWidth="1"/>
    <col min="8" max="8" width="7.57421875" style="20" customWidth="1"/>
    <col min="9" max="9" width="12.00390625" style="20" customWidth="1"/>
    <col min="10" max="10" width="7.421875" style="20" customWidth="1"/>
    <col min="11" max="11" width="8.421875" style="20" customWidth="1"/>
    <col min="12" max="12" width="9.421875" style="20" customWidth="1"/>
    <col min="13" max="14" width="9.8515625" style="20" customWidth="1"/>
    <col min="15" max="15" width="11.140625" style="20" customWidth="1"/>
    <col min="16" max="16384" width="9.140625" style="21" customWidth="1"/>
  </cols>
  <sheetData>
    <row r="1" spans="1:15" s="22" customFormat="1" ht="15">
      <c r="A1" s="180" t="s">
        <v>109</v>
      </c>
      <c r="B1" s="180"/>
      <c r="C1" s="180"/>
      <c r="D1" s="180"/>
      <c r="E1" s="180"/>
      <c r="F1" s="180"/>
      <c r="G1" s="180"/>
      <c r="H1" s="180"/>
      <c r="I1" s="180"/>
      <c r="J1" s="180"/>
      <c r="K1" s="180"/>
      <c r="L1" s="180"/>
      <c r="M1" s="180"/>
      <c r="N1" s="180"/>
      <c r="O1" s="180"/>
    </row>
    <row r="2" spans="1:15" s="22" customFormat="1" ht="15">
      <c r="A2" s="153" t="s">
        <v>108</v>
      </c>
      <c r="B2" s="153"/>
      <c r="C2" s="153"/>
      <c r="D2" s="153"/>
      <c r="E2" s="153"/>
      <c r="F2" s="153"/>
      <c r="G2" s="153"/>
      <c r="H2" s="153"/>
      <c r="I2" s="153"/>
      <c r="J2" s="153"/>
      <c r="K2" s="153"/>
      <c r="L2" s="153"/>
      <c r="M2" s="153"/>
      <c r="N2" s="153"/>
      <c r="O2" s="153"/>
    </row>
    <row r="3" spans="1:15" s="22" customFormat="1" ht="11.25">
      <c r="A3" s="181" t="s">
        <v>2</v>
      </c>
      <c r="B3" s="181"/>
      <c r="C3" s="181"/>
      <c r="D3" s="181"/>
      <c r="E3" s="181"/>
      <c r="F3" s="181"/>
      <c r="G3" s="181"/>
      <c r="H3" s="181"/>
      <c r="I3" s="181"/>
      <c r="J3" s="181"/>
      <c r="K3" s="181"/>
      <c r="L3" s="181"/>
      <c r="M3" s="181"/>
      <c r="N3" s="181"/>
      <c r="O3" s="181"/>
    </row>
    <row r="4" spans="1:15" s="22" customFormat="1" ht="15">
      <c r="A4" s="53"/>
      <c r="B4" s="54"/>
      <c r="C4" s="53"/>
      <c r="D4" s="55"/>
      <c r="E4" s="56"/>
      <c r="F4" s="57"/>
      <c r="G4" s="57"/>
      <c r="H4" s="57"/>
      <c r="I4" s="57"/>
      <c r="J4" s="57"/>
      <c r="K4" s="57"/>
      <c r="L4" s="57"/>
      <c r="M4" s="57"/>
      <c r="N4" s="57"/>
      <c r="O4" s="57"/>
    </row>
    <row r="5" spans="1:15" s="22" customFormat="1" ht="14.25">
      <c r="A5" s="182" t="s">
        <v>48</v>
      </c>
      <c r="B5" s="182"/>
      <c r="C5" s="183" t="str">
        <f>'KOPSAVILKUMA TĀME'!D3</f>
        <v>Multifunkcionāla atpūtas vieta Bernātos</v>
      </c>
      <c r="D5" s="183"/>
      <c r="E5" s="183"/>
      <c r="F5" s="183"/>
      <c r="G5" s="183"/>
      <c r="H5" s="183"/>
      <c r="I5" s="183"/>
      <c r="J5" s="183"/>
      <c r="K5" s="183"/>
      <c r="L5" s="183"/>
      <c r="M5" s="183"/>
      <c r="N5" s="183"/>
      <c r="O5" s="183"/>
    </row>
    <row r="6" spans="1:15" s="22" customFormat="1" ht="14.25">
      <c r="A6" s="182" t="s">
        <v>31</v>
      </c>
      <c r="B6" s="182"/>
      <c r="C6" s="184" t="str">
        <f>C5</f>
        <v>Multifunkcionāla atpūtas vieta Bernātos</v>
      </c>
      <c r="D6" s="184"/>
      <c r="E6" s="184"/>
      <c r="F6" s="184"/>
      <c r="G6" s="184"/>
      <c r="H6" s="184"/>
      <c r="I6" s="184"/>
      <c r="J6" s="184"/>
      <c r="K6" s="184"/>
      <c r="L6" s="184"/>
      <c r="M6" s="184"/>
      <c r="N6" s="184"/>
      <c r="O6" s="184"/>
    </row>
    <row r="7" spans="1:15" s="22" customFormat="1" ht="14.25">
      <c r="A7" s="191" t="s">
        <v>49</v>
      </c>
      <c r="B7" s="191"/>
      <c r="C7" s="192" t="s">
        <v>69</v>
      </c>
      <c r="D7" s="193"/>
      <c r="E7" s="193"/>
      <c r="F7" s="193"/>
      <c r="G7" s="193"/>
      <c r="H7" s="193"/>
      <c r="I7" s="193"/>
      <c r="J7" s="193"/>
      <c r="K7" s="193"/>
      <c r="L7" s="193"/>
      <c r="M7" s="193"/>
      <c r="N7" s="193"/>
      <c r="O7" s="193"/>
    </row>
    <row r="8" spans="1:15" s="22" customFormat="1" ht="14.25">
      <c r="A8" s="96"/>
      <c r="B8" s="96"/>
      <c r="C8" s="96"/>
      <c r="D8" s="96"/>
      <c r="E8" s="96"/>
      <c r="F8" s="96"/>
      <c r="G8" s="96"/>
      <c r="H8" s="96"/>
      <c r="I8" s="96"/>
      <c r="J8" s="96"/>
      <c r="K8" s="96"/>
      <c r="L8" s="96"/>
      <c r="M8" s="96"/>
      <c r="N8" s="96"/>
      <c r="O8" s="96"/>
    </row>
    <row r="9" spans="1:15" s="22" customFormat="1" ht="14.25">
      <c r="A9" s="179" t="s">
        <v>90</v>
      </c>
      <c r="B9" s="179"/>
      <c r="C9" s="179"/>
      <c r="D9" s="179"/>
      <c r="E9" s="179"/>
      <c r="F9" s="179"/>
      <c r="G9" s="179"/>
      <c r="H9" s="179"/>
      <c r="I9" s="179"/>
      <c r="J9" s="179"/>
      <c r="K9" s="94"/>
      <c r="L9" s="94"/>
      <c r="M9" s="94"/>
      <c r="N9" s="94"/>
      <c r="O9" s="94"/>
    </row>
    <row r="10" spans="2:15" s="22" customFormat="1" ht="14.25">
      <c r="B10" s="96"/>
      <c r="D10" s="60"/>
      <c r="E10" s="61"/>
      <c r="F10" s="95"/>
      <c r="G10" s="95"/>
      <c r="H10" s="95"/>
      <c r="I10" s="95"/>
      <c r="J10" s="95"/>
      <c r="K10" s="95"/>
      <c r="L10" s="95" t="s">
        <v>110</v>
      </c>
      <c r="M10" s="95"/>
      <c r="N10" s="194"/>
      <c r="O10" s="194"/>
    </row>
    <row r="11" spans="1:15" s="22" customFormat="1" ht="14.25">
      <c r="A11" s="58"/>
      <c r="B11" s="58"/>
      <c r="C11" s="59"/>
      <c r="D11" s="60"/>
      <c r="E11" s="61"/>
      <c r="F11" s="61"/>
      <c r="G11" s="61"/>
      <c r="H11" s="61"/>
      <c r="I11" s="61"/>
      <c r="J11" s="61"/>
      <c r="K11" s="61"/>
      <c r="L11" s="95" t="s">
        <v>111</v>
      </c>
      <c r="M11" s="95"/>
      <c r="N11" s="123"/>
      <c r="O11" s="123"/>
    </row>
    <row r="12" spans="1:15" s="22" customFormat="1" ht="14.25">
      <c r="A12" s="58"/>
      <c r="B12" s="58"/>
      <c r="C12" s="59"/>
      <c r="D12" s="60"/>
      <c r="E12" s="61"/>
      <c r="F12" s="61"/>
      <c r="G12" s="61"/>
      <c r="H12" s="61"/>
      <c r="I12" s="61"/>
      <c r="J12" s="61"/>
      <c r="K12" s="61"/>
      <c r="L12" s="95"/>
      <c r="M12" s="95"/>
      <c r="N12" s="74"/>
      <c r="O12" s="74"/>
    </row>
    <row r="13" spans="1:15" ht="12.75">
      <c r="A13" s="195" t="s">
        <v>3</v>
      </c>
      <c r="B13" s="196" t="s">
        <v>4</v>
      </c>
      <c r="C13" s="34"/>
      <c r="D13" s="35"/>
      <c r="E13" s="197" t="s">
        <v>5</v>
      </c>
      <c r="F13" s="197"/>
      <c r="G13" s="197"/>
      <c r="H13" s="197"/>
      <c r="I13" s="197"/>
      <c r="J13" s="198"/>
      <c r="K13" s="177" t="s">
        <v>6</v>
      </c>
      <c r="L13" s="178"/>
      <c r="M13" s="178"/>
      <c r="N13" s="178"/>
      <c r="O13" s="178"/>
    </row>
    <row r="14" spans="1:15" ht="141" customHeight="1">
      <c r="A14" s="195"/>
      <c r="B14" s="196"/>
      <c r="C14" s="34" t="s">
        <v>7</v>
      </c>
      <c r="D14" s="35" t="s">
        <v>8</v>
      </c>
      <c r="E14" s="34" t="s">
        <v>9</v>
      </c>
      <c r="F14" s="34" t="s">
        <v>10</v>
      </c>
      <c r="G14" s="34" t="s">
        <v>11</v>
      </c>
      <c r="H14" s="34" t="s">
        <v>60</v>
      </c>
      <c r="I14" s="34" t="s">
        <v>12</v>
      </c>
      <c r="J14" s="109" t="s">
        <v>13</v>
      </c>
      <c r="K14" s="110" t="s">
        <v>14</v>
      </c>
      <c r="L14" s="34" t="s">
        <v>11</v>
      </c>
      <c r="M14" s="34" t="s">
        <v>60</v>
      </c>
      <c r="N14" s="34" t="s">
        <v>12</v>
      </c>
      <c r="O14" s="107" t="s">
        <v>15</v>
      </c>
    </row>
    <row r="15" spans="1:15" s="22" customFormat="1" ht="12">
      <c r="A15" s="185" t="s">
        <v>70</v>
      </c>
      <c r="B15" s="185"/>
      <c r="C15" s="185"/>
      <c r="D15" s="185"/>
      <c r="E15" s="186"/>
      <c r="F15" s="186"/>
      <c r="G15" s="186"/>
      <c r="H15" s="186"/>
      <c r="I15" s="186"/>
      <c r="J15" s="186"/>
      <c r="K15" s="186"/>
      <c r="L15" s="186"/>
      <c r="M15" s="186"/>
      <c r="N15" s="186"/>
      <c r="O15" s="186"/>
    </row>
    <row r="16" spans="1:15" s="22" customFormat="1" ht="16.5" customHeight="1">
      <c r="A16" s="62">
        <v>1</v>
      </c>
      <c r="B16" s="63" t="s">
        <v>71</v>
      </c>
      <c r="C16" s="64" t="s">
        <v>18</v>
      </c>
      <c r="D16" s="104">
        <v>1</v>
      </c>
      <c r="E16" s="38">
        <v>0</v>
      </c>
      <c r="F16" s="41">
        <v>0</v>
      </c>
      <c r="G16" s="41">
        <f>ROUND(E16*F16,2)</f>
        <v>0</v>
      </c>
      <c r="H16" s="39">
        <v>0</v>
      </c>
      <c r="I16" s="39">
        <v>0</v>
      </c>
      <c r="J16" s="111">
        <f>SUM(G16:I16)</f>
        <v>0</v>
      </c>
      <c r="K16" s="44">
        <f>ROUND(D16*E16,2)</f>
        <v>0</v>
      </c>
      <c r="L16" s="39">
        <f>ROUND(D16*G16,2)</f>
        <v>0</v>
      </c>
      <c r="M16" s="112">
        <f>ROUND(D16*H16,2)</f>
        <v>0</v>
      </c>
      <c r="N16" s="39">
        <f>ROUND(D16*I16,2)</f>
        <v>0</v>
      </c>
      <c r="O16" s="108">
        <f>SUM(L16:N16)</f>
        <v>0</v>
      </c>
    </row>
    <row r="17" spans="1:15" s="22" customFormat="1" ht="24">
      <c r="A17" s="45">
        <f aca="true" t="shared" si="0" ref="A17:A24">A16+1</f>
        <v>2</v>
      </c>
      <c r="B17" s="40" t="s">
        <v>73</v>
      </c>
      <c r="C17" s="37" t="s">
        <v>18</v>
      </c>
      <c r="D17" s="105">
        <v>1</v>
      </c>
      <c r="E17" s="38">
        <v>0</v>
      </c>
      <c r="F17" s="41">
        <v>0</v>
      </c>
      <c r="G17" s="41">
        <f aca="true" t="shared" si="1" ref="G17:G24">ROUND(E17*F17,2)</f>
        <v>0</v>
      </c>
      <c r="H17" s="39">
        <v>0</v>
      </c>
      <c r="I17" s="39">
        <v>0</v>
      </c>
      <c r="J17" s="111">
        <f aca="true" t="shared" si="2" ref="J17:J24">SUM(G17:I17)</f>
        <v>0</v>
      </c>
      <c r="K17" s="44">
        <f aca="true" t="shared" si="3" ref="K17:K24">ROUND(D17*E17,2)</f>
        <v>0</v>
      </c>
      <c r="L17" s="39">
        <f aca="true" t="shared" si="4" ref="L17:L24">ROUND(D17*G17,2)</f>
        <v>0</v>
      </c>
      <c r="M17" s="112">
        <f aca="true" t="shared" si="5" ref="M17:M24">ROUND(D17*H17,2)</f>
        <v>0</v>
      </c>
      <c r="N17" s="39">
        <f aca="true" t="shared" si="6" ref="N17:N24">ROUND(D17*I17,2)</f>
        <v>0</v>
      </c>
      <c r="O17" s="108">
        <f aca="true" t="shared" si="7" ref="O17:O24">SUM(L17:N17)</f>
        <v>0</v>
      </c>
    </row>
    <row r="18" spans="1:15" s="22" customFormat="1" ht="48">
      <c r="A18" s="45">
        <f t="shared" si="0"/>
        <v>3</v>
      </c>
      <c r="B18" s="40" t="s">
        <v>74</v>
      </c>
      <c r="C18" s="37" t="s">
        <v>18</v>
      </c>
      <c r="D18" s="105">
        <v>1</v>
      </c>
      <c r="E18" s="38">
        <v>0</v>
      </c>
      <c r="F18" s="41">
        <v>0</v>
      </c>
      <c r="G18" s="41">
        <f t="shared" si="1"/>
        <v>0</v>
      </c>
      <c r="H18" s="39">
        <v>0</v>
      </c>
      <c r="I18" s="39">
        <v>0</v>
      </c>
      <c r="J18" s="111">
        <f t="shared" si="2"/>
        <v>0</v>
      </c>
      <c r="K18" s="44">
        <f t="shared" si="3"/>
        <v>0</v>
      </c>
      <c r="L18" s="39">
        <f t="shared" si="4"/>
        <v>0</v>
      </c>
      <c r="M18" s="112">
        <f t="shared" si="5"/>
        <v>0</v>
      </c>
      <c r="N18" s="39">
        <f t="shared" si="6"/>
        <v>0</v>
      </c>
      <c r="O18" s="108">
        <f t="shared" si="7"/>
        <v>0</v>
      </c>
    </row>
    <row r="19" spans="1:15" s="22" customFormat="1" ht="24">
      <c r="A19" s="45">
        <f t="shared" si="0"/>
        <v>4</v>
      </c>
      <c r="B19" s="40" t="s">
        <v>75</v>
      </c>
      <c r="C19" s="37" t="s">
        <v>18</v>
      </c>
      <c r="D19" s="105">
        <v>1</v>
      </c>
      <c r="E19" s="38">
        <v>0</v>
      </c>
      <c r="F19" s="41">
        <v>0</v>
      </c>
      <c r="G19" s="41">
        <f t="shared" si="1"/>
        <v>0</v>
      </c>
      <c r="H19" s="39">
        <v>0</v>
      </c>
      <c r="I19" s="39">
        <v>0</v>
      </c>
      <c r="J19" s="111">
        <f t="shared" si="2"/>
        <v>0</v>
      </c>
      <c r="K19" s="44">
        <f t="shared" si="3"/>
        <v>0</v>
      </c>
      <c r="L19" s="39">
        <f t="shared" si="4"/>
        <v>0</v>
      </c>
      <c r="M19" s="112">
        <f t="shared" si="5"/>
        <v>0</v>
      </c>
      <c r="N19" s="39">
        <f t="shared" si="6"/>
        <v>0</v>
      </c>
      <c r="O19" s="108">
        <f t="shared" si="7"/>
        <v>0</v>
      </c>
    </row>
    <row r="20" spans="1:15" s="22" customFormat="1" ht="24">
      <c r="A20" s="45">
        <f t="shared" si="0"/>
        <v>5</v>
      </c>
      <c r="B20" s="40" t="s">
        <v>91</v>
      </c>
      <c r="C20" s="37" t="s">
        <v>59</v>
      </c>
      <c r="D20" s="105">
        <v>8</v>
      </c>
      <c r="E20" s="38">
        <v>0</v>
      </c>
      <c r="F20" s="41">
        <v>0</v>
      </c>
      <c r="G20" s="41">
        <f t="shared" si="1"/>
        <v>0</v>
      </c>
      <c r="H20" s="39">
        <v>0</v>
      </c>
      <c r="I20" s="39">
        <v>0</v>
      </c>
      <c r="J20" s="111">
        <f t="shared" si="2"/>
        <v>0</v>
      </c>
      <c r="K20" s="44">
        <f t="shared" si="3"/>
        <v>0</v>
      </c>
      <c r="L20" s="39">
        <f t="shared" si="4"/>
        <v>0</v>
      </c>
      <c r="M20" s="112">
        <f t="shared" si="5"/>
        <v>0</v>
      </c>
      <c r="N20" s="39">
        <f t="shared" si="6"/>
        <v>0</v>
      </c>
      <c r="O20" s="108">
        <f t="shared" si="7"/>
        <v>0</v>
      </c>
    </row>
    <row r="21" spans="1:15" s="22" customFormat="1" ht="24">
      <c r="A21" s="45">
        <f t="shared" si="0"/>
        <v>6</v>
      </c>
      <c r="B21" s="40" t="s">
        <v>92</v>
      </c>
      <c r="C21" s="37" t="s">
        <v>59</v>
      </c>
      <c r="D21" s="105">
        <v>1</v>
      </c>
      <c r="E21" s="38">
        <v>0</v>
      </c>
      <c r="F21" s="41">
        <v>0</v>
      </c>
      <c r="G21" s="41">
        <f t="shared" si="1"/>
        <v>0</v>
      </c>
      <c r="H21" s="39">
        <v>0</v>
      </c>
      <c r="I21" s="39">
        <v>0</v>
      </c>
      <c r="J21" s="111">
        <f t="shared" si="2"/>
        <v>0</v>
      </c>
      <c r="K21" s="44">
        <f t="shared" si="3"/>
        <v>0</v>
      </c>
      <c r="L21" s="39">
        <f t="shared" si="4"/>
        <v>0</v>
      </c>
      <c r="M21" s="112">
        <f t="shared" si="5"/>
        <v>0</v>
      </c>
      <c r="N21" s="39">
        <f t="shared" si="6"/>
        <v>0</v>
      </c>
      <c r="O21" s="108">
        <f t="shared" si="7"/>
        <v>0</v>
      </c>
    </row>
    <row r="22" spans="1:15" s="22" customFormat="1" ht="24">
      <c r="A22" s="45">
        <f t="shared" si="0"/>
        <v>7</v>
      </c>
      <c r="B22" s="40" t="s">
        <v>93</v>
      </c>
      <c r="C22" s="37" t="s">
        <v>59</v>
      </c>
      <c r="D22" s="105">
        <v>1</v>
      </c>
      <c r="E22" s="38">
        <v>0</v>
      </c>
      <c r="F22" s="41">
        <v>0</v>
      </c>
      <c r="G22" s="41">
        <f t="shared" si="1"/>
        <v>0</v>
      </c>
      <c r="H22" s="39">
        <v>0</v>
      </c>
      <c r="I22" s="39">
        <v>0</v>
      </c>
      <c r="J22" s="111">
        <f t="shared" si="2"/>
        <v>0</v>
      </c>
      <c r="K22" s="44">
        <f t="shared" si="3"/>
        <v>0</v>
      </c>
      <c r="L22" s="39">
        <f t="shared" si="4"/>
        <v>0</v>
      </c>
      <c r="M22" s="112">
        <f t="shared" si="5"/>
        <v>0</v>
      </c>
      <c r="N22" s="39">
        <f t="shared" si="6"/>
        <v>0</v>
      </c>
      <c r="O22" s="108">
        <f t="shared" si="7"/>
        <v>0</v>
      </c>
    </row>
    <row r="23" spans="1:15" s="22" customFormat="1" ht="24">
      <c r="A23" s="45">
        <f t="shared" si="0"/>
        <v>8</v>
      </c>
      <c r="B23" s="40" t="s">
        <v>94</v>
      </c>
      <c r="C23" s="37" t="s">
        <v>59</v>
      </c>
      <c r="D23" s="105">
        <v>1</v>
      </c>
      <c r="E23" s="38">
        <v>0</v>
      </c>
      <c r="F23" s="41">
        <v>0</v>
      </c>
      <c r="G23" s="41">
        <f t="shared" si="1"/>
        <v>0</v>
      </c>
      <c r="H23" s="39">
        <v>0</v>
      </c>
      <c r="I23" s="39">
        <v>0</v>
      </c>
      <c r="J23" s="111">
        <f t="shared" si="2"/>
        <v>0</v>
      </c>
      <c r="K23" s="44">
        <f t="shared" si="3"/>
        <v>0</v>
      </c>
      <c r="L23" s="39">
        <f t="shared" si="4"/>
        <v>0</v>
      </c>
      <c r="M23" s="112">
        <f t="shared" si="5"/>
        <v>0</v>
      </c>
      <c r="N23" s="39">
        <f t="shared" si="6"/>
        <v>0</v>
      </c>
      <c r="O23" s="108">
        <f t="shared" si="7"/>
        <v>0</v>
      </c>
    </row>
    <row r="24" spans="1:15" s="22" customFormat="1" ht="24">
      <c r="A24" s="65">
        <f t="shared" si="0"/>
        <v>9</v>
      </c>
      <c r="B24" s="51" t="s">
        <v>95</v>
      </c>
      <c r="C24" s="52" t="s">
        <v>59</v>
      </c>
      <c r="D24" s="106">
        <v>2</v>
      </c>
      <c r="E24" s="38">
        <v>0</v>
      </c>
      <c r="F24" s="41">
        <v>0</v>
      </c>
      <c r="G24" s="41">
        <f t="shared" si="1"/>
        <v>0</v>
      </c>
      <c r="H24" s="39">
        <v>0</v>
      </c>
      <c r="I24" s="39">
        <v>0</v>
      </c>
      <c r="J24" s="111">
        <f t="shared" si="2"/>
        <v>0</v>
      </c>
      <c r="K24" s="44">
        <f t="shared" si="3"/>
        <v>0</v>
      </c>
      <c r="L24" s="39">
        <f t="shared" si="4"/>
        <v>0</v>
      </c>
      <c r="M24" s="112">
        <f t="shared" si="5"/>
        <v>0</v>
      </c>
      <c r="N24" s="39">
        <f t="shared" si="6"/>
        <v>0</v>
      </c>
      <c r="O24" s="108">
        <f t="shared" si="7"/>
        <v>0</v>
      </c>
    </row>
    <row r="25" spans="1:15" s="22" customFormat="1" ht="12">
      <c r="A25" s="187" t="s">
        <v>72</v>
      </c>
      <c r="B25" s="187"/>
      <c r="C25" s="187"/>
      <c r="D25" s="187"/>
      <c r="E25" s="188"/>
      <c r="F25" s="188"/>
      <c r="G25" s="188"/>
      <c r="H25" s="188"/>
      <c r="I25" s="188"/>
      <c r="J25" s="188"/>
      <c r="K25" s="188"/>
      <c r="L25" s="188"/>
      <c r="M25" s="188"/>
      <c r="N25" s="188"/>
      <c r="O25" s="188"/>
    </row>
    <row r="26" spans="1:15" s="22" customFormat="1" ht="36">
      <c r="A26" s="45">
        <f>A24+1</f>
        <v>10</v>
      </c>
      <c r="B26" s="40" t="s">
        <v>96</v>
      </c>
      <c r="C26" s="37" t="s">
        <v>18</v>
      </c>
      <c r="D26" s="114">
        <v>1</v>
      </c>
      <c r="E26" s="38">
        <v>0</v>
      </c>
      <c r="F26" s="38">
        <v>0</v>
      </c>
      <c r="G26" s="41">
        <f>ROUND(E26*F26,2)</f>
        <v>0</v>
      </c>
      <c r="H26" s="39">
        <v>0</v>
      </c>
      <c r="I26" s="39">
        <v>0</v>
      </c>
      <c r="J26" s="111">
        <f>SUM(G26:I26)</f>
        <v>0</v>
      </c>
      <c r="K26" s="44">
        <f>ROUND(D26*E26,2)</f>
        <v>0</v>
      </c>
      <c r="L26" s="39">
        <f>ROUND(D26*G26,2)</f>
        <v>0</v>
      </c>
      <c r="M26" s="39">
        <f>ROUND(D26*H26,2)</f>
        <v>0</v>
      </c>
      <c r="N26" s="39">
        <f>ROUND(D26*I26,2)</f>
        <v>0</v>
      </c>
      <c r="O26" s="108">
        <f>SUM(L26:N26)</f>
        <v>0</v>
      </c>
    </row>
    <row r="27" spans="1:15" s="22" customFormat="1" ht="48">
      <c r="A27" s="115">
        <f aca="true" t="shared" si="8" ref="A27:A33">A26+1</f>
        <v>11</v>
      </c>
      <c r="B27" s="116" t="s">
        <v>116</v>
      </c>
      <c r="C27" s="117" t="s">
        <v>18</v>
      </c>
      <c r="D27" s="43">
        <v>2</v>
      </c>
      <c r="E27" s="38">
        <v>0</v>
      </c>
      <c r="F27" s="38">
        <v>0</v>
      </c>
      <c r="G27" s="41">
        <f aca="true" t="shared" si="9" ref="G27:G33">ROUND(E27*F27,2)</f>
        <v>0</v>
      </c>
      <c r="H27" s="39">
        <v>0</v>
      </c>
      <c r="I27" s="39">
        <v>0</v>
      </c>
      <c r="J27" s="111">
        <f aca="true" t="shared" si="10" ref="J27:J33">SUM(G27:I27)</f>
        <v>0</v>
      </c>
      <c r="K27" s="44">
        <f aca="true" t="shared" si="11" ref="K27:K33">ROUND(D27*E27,2)</f>
        <v>0</v>
      </c>
      <c r="L27" s="39">
        <f aca="true" t="shared" si="12" ref="L27:L33">ROUND(D27*G27,2)</f>
        <v>0</v>
      </c>
      <c r="M27" s="39">
        <f aca="true" t="shared" si="13" ref="M27:M33">ROUND(D27*H27,2)</f>
        <v>0</v>
      </c>
      <c r="N27" s="39">
        <f aca="true" t="shared" si="14" ref="N27:N33">ROUND(D27*I27,2)</f>
        <v>0</v>
      </c>
      <c r="O27" s="108">
        <f aca="true" t="shared" si="15" ref="O27:O34">SUM(L27:N27)</f>
        <v>0</v>
      </c>
    </row>
    <row r="28" spans="1:15" s="22" customFormat="1" ht="48">
      <c r="A28" s="45">
        <f t="shared" si="8"/>
        <v>12</v>
      </c>
      <c r="B28" s="40" t="s">
        <v>117</v>
      </c>
      <c r="C28" s="113" t="s">
        <v>18</v>
      </c>
      <c r="D28" s="43">
        <v>2</v>
      </c>
      <c r="E28" s="38">
        <v>0</v>
      </c>
      <c r="F28" s="38">
        <v>0</v>
      </c>
      <c r="G28" s="41">
        <f t="shared" si="9"/>
        <v>0</v>
      </c>
      <c r="H28" s="39">
        <v>0</v>
      </c>
      <c r="I28" s="39">
        <v>0</v>
      </c>
      <c r="J28" s="111">
        <f t="shared" si="10"/>
        <v>0</v>
      </c>
      <c r="K28" s="44">
        <f t="shared" si="11"/>
        <v>0</v>
      </c>
      <c r="L28" s="39">
        <f t="shared" si="12"/>
        <v>0</v>
      </c>
      <c r="M28" s="39">
        <f t="shared" si="13"/>
        <v>0</v>
      </c>
      <c r="N28" s="39">
        <f t="shared" si="14"/>
        <v>0</v>
      </c>
      <c r="O28" s="108">
        <f t="shared" si="15"/>
        <v>0</v>
      </c>
    </row>
    <row r="29" spans="1:15" s="22" customFormat="1" ht="84">
      <c r="A29" s="45">
        <f t="shared" si="8"/>
        <v>13</v>
      </c>
      <c r="B29" s="40" t="s">
        <v>118</v>
      </c>
      <c r="C29" s="113" t="s">
        <v>18</v>
      </c>
      <c r="D29" s="43">
        <v>2</v>
      </c>
      <c r="E29" s="38">
        <v>0</v>
      </c>
      <c r="F29" s="38">
        <v>0</v>
      </c>
      <c r="G29" s="41">
        <f t="shared" si="9"/>
        <v>0</v>
      </c>
      <c r="H29" s="39">
        <v>0</v>
      </c>
      <c r="I29" s="39">
        <v>0</v>
      </c>
      <c r="J29" s="111">
        <f t="shared" si="10"/>
        <v>0</v>
      </c>
      <c r="K29" s="44">
        <f t="shared" si="11"/>
        <v>0</v>
      </c>
      <c r="L29" s="39">
        <f t="shared" si="12"/>
        <v>0</v>
      </c>
      <c r="M29" s="39">
        <f t="shared" si="13"/>
        <v>0</v>
      </c>
      <c r="N29" s="39">
        <f t="shared" si="14"/>
        <v>0</v>
      </c>
      <c r="O29" s="108">
        <f t="shared" si="15"/>
        <v>0</v>
      </c>
    </row>
    <row r="30" spans="1:15" s="22" customFormat="1" ht="60">
      <c r="A30" s="45">
        <f t="shared" si="8"/>
        <v>14</v>
      </c>
      <c r="B30" s="40" t="s">
        <v>119</v>
      </c>
      <c r="C30" s="113" t="s">
        <v>18</v>
      </c>
      <c r="D30" s="43">
        <v>3</v>
      </c>
      <c r="E30" s="38">
        <v>0</v>
      </c>
      <c r="F30" s="38">
        <v>0</v>
      </c>
      <c r="G30" s="41">
        <f t="shared" si="9"/>
        <v>0</v>
      </c>
      <c r="H30" s="39">
        <v>0</v>
      </c>
      <c r="I30" s="39">
        <v>0</v>
      </c>
      <c r="J30" s="111">
        <f t="shared" si="10"/>
        <v>0</v>
      </c>
      <c r="K30" s="44">
        <f t="shared" si="11"/>
        <v>0</v>
      </c>
      <c r="L30" s="39">
        <f t="shared" si="12"/>
        <v>0</v>
      </c>
      <c r="M30" s="39">
        <f t="shared" si="13"/>
        <v>0</v>
      </c>
      <c r="N30" s="39">
        <f t="shared" si="14"/>
        <v>0</v>
      </c>
      <c r="O30" s="108">
        <f t="shared" si="15"/>
        <v>0</v>
      </c>
    </row>
    <row r="31" spans="1:15" s="22" customFormat="1" ht="36">
      <c r="A31" s="45">
        <f t="shared" si="8"/>
        <v>15</v>
      </c>
      <c r="B31" s="40" t="s">
        <v>97</v>
      </c>
      <c r="C31" s="113" t="s">
        <v>18</v>
      </c>
      <c r="D31" s="43">
        <v>2</v>
      </c>
      <c r="E31" s="38">
        <v>0</v>
      </c>
      <c r="F31" s="38">
        <v>0</v>
      </c>
      <c r="G31" s="41">
        <f t="shared" si="9"/>
        <v>0</v>
      </c>
      <c r="H31" s="39">
        <v>0</v>
      </c>
      <c r="I31" s="39">
        <v>0</v>
      </c>
      <c r="J31" s="111">
        <f t="shared" si="10"/>
        <v>0</v>
      </c>
      <c r="K31" s="44">
        <f t="shared" si="11"/>
        <v>0</v>
      </c>
      <c r="L31" s="39">
        <f t="shared" si="12"/>
        <v>0</v>
      </c>
      <c r="M31" s="39">
        <f t="shared" si="13"/>
        <v>0</v>
      </c>
      <c r="N31" s="39">
        <f t="shared" si="14"/>
        <v>0</v>
      </c>
      <c r="O31" s="108">
        <f t="shared" si="15"/>
        <v>0</v>
      </c>
    </row>
    <row r="32" spans="1:15" s="22" customFormat="1" ht="36">
      <c r="A32" s="45">
        <f t="shared" si="8"/>
        <v>16</v>
      </c>
      <c r="B32" s="40" t="s">
        <v>120</v>
      </c>
      <c r="C32" s="113" t="s">
        <v>18</v>
      </c>
      <c r="D32" s="43">
        <v>1</v>
      </c>
      <c r="E32" s="38">
        <v>0</v>
      </c>
      <c r="F32" s="38">
        <v>0</v>
      </c>
      <c r="G32" s="41">
        <f t="shared" si="9"/>
        <v>0</v>
      </c>
      <c r="H32" s="39">
        <v>0</v>
      </c>
      <c r="I32" s="39">
        <v>0</v>
      </c>
      <c r="J32" s="111">
        <f t="shared" si="10"/>
        <v>0</v>
      </c>
      <c r="K32" s="44">
        <f t="shared" si="11"/>
        <v>0</v>
      </c>
      <c r="L32" s="39">
        <f t="shared" si="12"/>
        <v>0</v>
      </c>
      <c r="M32" s="39">
        <f t="shared" si="13"/>
        <v>0</v>
      </c>
      <c r="N32" s="39">
        <f t="shared" si="14"/>
        <v>0</v>
      </c>
      <c r="O32" s="108">
        <f t="shared" si="15"/>
        <v>0</v>
      </c>
    </row>
    <row r="33" spans="1:15" s="22" customFormat="1" ht="36">
      <c r="A33" s="45">
        <f t="shared" si="8"/>
        <v>17</v>
      </c>
      <c r="B33" s="40" t="s">
        <v>121</v>
      </c>
      <c r="C33" s="113" t="s">
        <v>18</v>
      </c>
      <c r="D33" s="43">
        <v>3</v>
      </c>
      <c r="E33" s="38">
        <v>0</v>
      </c>
      <c r="F33" s="38">
        <v>0</v>
      </c>
      <c r="G33" s="41">
        <f t="shared" si="9"/>
        <v>0</v>
      </c>
      <c r="H33" s="39">
        <v>0</v>
      </c>
      <c r="I33" s="39">
        <v>0</v>
      </c>
      <c r="J33" s="111">
        <f t="shared" si="10"/>
        <v>0</v>
      </c>
      <c r="K33" s="44">
        <f t="shared" si="11"/>
        <v>0</v>
      </c>
      <c r="L33" s="39">
        <f t="shared" si="12"/>
        <v>0</v>
      </c>
      <c r="M33" s="39">
        <f t="shared" si="13"/>
        <v>0</v>
      </c>
      <c r="N33" s="39">
        <f t="shared" si="14"/>
        <v>0</v>
      </c>
      <c r="O33" s="108">
        <f t="shared" si="15"/>
        <v>0</v>
      </c>
    </row>
    <row r="34" spans="1:15" s="22" customFormat="1" ht="15.75" customHeight="1">
      <c r="A34" s="36" t="s">
        <v>33</v>
      </c>
      <c r="B34" s="189" t="s">
        <v>115</v>
      </c>
      <c r="C34" s="189"/>
      <c r="D34" s="189"/>
      <c r="E34" s="189"/>
      <c r="F34" s="189"/>
      <c r="G34" s="189"/>
      <c r="H34" s="189"/>
      <c r="I34" s="189"/>
      <c r="J34" s="190"/>
      <c r="K34" s="118">
        <f>SUM(K16:K33)</f>
        <v>0</v>
      </c>
      <c r="L34" s="42">
        <f>SUM(L16:L33)</f>
        <v>0</v>
      </c>
      <c r="M34" s="42">
        <f>SUM(M16:M33)</f>
        <v>0</v>
      </c>
      <c r="N34" s="42">
        <f>SUM(N16:N33)</f>
        <v>0</v>
      </c>
      <c r="O34" s="119">
        <f t="shared" si="15"/>
        <v>0</v>
      </c>
    </row>
    <row r="35" spans="1:15" ht="6.75" customHeight="1">
      <c r="A35" s="23"/>
      <c r="B35" s="27"/>
      <c r="C35" s="24"/>
      <c r="D35" s="28"/>
      <c r="E35" s="24"/>
      <c r="F35" s="24"/>
      <c r="G35" s="24"/>
      <c r="H35" s="24"/>
      <c r="I35" s="24"/>
      <c r="J35" s="24"/>
      <c r="K35" s="24"/>
      <c r="L35" s="24"/>
      <c r="M35" s="24"/>
      <c r="N35" s="24"/>
      <c r="O35" s="24"/>
    </row>
    <row r="36" spans="1:15" ht="12.75">
      <c r="A36" s="29" t="s">
        <v>57</v>
      </c>
      <c r="B36" s="46"/>
      <c r="C36" s="47"/>
      <c r="D36" s="47"/>
      <c r="E36" s="48"/>
      <c r="F36" s="30"/>
      <c r="G36" s="30"/>
      <c r="H36" s="30"/>
      <c r="I36" s="30"/>
      <c r="J36" s="30"/>
      <c r="K36" s="30"/>
      <c r="L36" s="31"/>
      <c r="M36" s="31"/>
      <c r="N36" s="31"/>
      <c r="O36" s="31"/>
    </row>
    <row r="37" spans="1:15" ht="12.75">
      <c r="A37" s="49"/>
      <c r="B37" s="199" t="s">
        <v>58</v>
      </c>
      <c r="C37" s="199"/>
      <c r="D37" s="199"/>
      <c r="E37" s="199"/>
      <c r="F37" s="199"/>
      <c r="G37" s="199"/>
      <c r="H37" s="32"/>
      <c r="I37" s="32"/>
      <c r="J37" s="32"/>
      <c r="K37" s="32"/>
      <c r="L37" s="33"/>
      <c r="M37" s="33"/>
      <c r="N37" s="33"/>
      <c r="O37" s="33"/>
    </row>
    <row r="38" spans="1:15" ht="12.75">
      <c r="A38" s="49"/>
      <c r="B38" s="199" t="s">
        <v>65</v>
      </c>
      <c r="C38" s="199"/>
      <c r="D38" s="199"/>
      <c r="E38" s="199"/>
      <c r="F38" s="199"/>
      <c r="G38" s="199"/>
      <c r="H38" s="199"/>
      <c r="I38" s="199"/>
      <c r="J38" s="199"/>
      <c r="K38" s="199"/>
      <c r="L38" s="199"/>
      <c r="M38" s="199"/>
      <c r="N38" s="199"/>
      <c r="O38" s="199"/>
    </row>
    <row r="39" spans="1:15" ht="24" customHeight="1">
      <c r="A39" s="49"/>
      <c r="B39" s="199" t="s">
        <v>62</v>
      </c>
      <c r="C39" s="199"/>
      <c r="D39" s="199"/>
      <c r="E39" s="199"/>
      <c r="F39" s="199"/>
      <c r="G39" s="199"/>
      <c r="H39" s="199"/>
      <c r="I39" s="199"/>
      <c r="J39" s="199"/>
      <c r="K39" s="199"/>
      <c r="L39" s="199"/>
      <c r="M39" s="199"/>
      <c r="N39" s="199"/>
      <c r="O39" s="199"/>
    </row>
    <row r="40" spans="1:15" ht="12.75">
      <c r="A40" s="49"/>
      <c r="B40" s="199" t="s">
        <v>63</v>
      </c>
      <c r="C40" s="199"/>
      <c r="D40" s="199"/>
      <c r="E40" s="199"/>
      <c r="F40" s="199"/>
      <c r="G40" s="199"/>
      <c r="H40" s="199"/>
      <c r="I40" s="199"/>
      <c r="J40" s="199"/>
      <c r="K40" s="199"/>
      <c r="L40" s="199"/>
      <c r="M40" s="199"/>
      <c r="N40" s="199"/>
      <c r="O40" s="199"/>
    </row>
    <row r="41" spans="1:15" ht="24.75" customHeight="1">
      <c r="A41" s="49"/>
      <c r="B41" s="199" t="s">
        <v>61</v>
      </c>
      <c r="C41" s="199"/>
      <c r="D41" s="199"/>
      <c r="E41" s="199"/>
      <c r="F41" s="199"/>
      <c r="G41" s="199"/>
      <c r="H41" s="199"/>
      <c r="I41" s="199"/>
      <c r="J41" s="199"/>
      <c r="K41" s="199"/>
      <c r="L41" s="199"/>
      <c r="M41" s="199"/>
      <c r="N41" s="199"/>
      <c r="O41" s="199"/>
    </row>
    <row r="42" spans="1:15" ht="12.75">
      <c r="A42" s="49"/>
      <c r="B42" s="199" t="s">
        <v>64</v>
      </c>
      <c r="C42" s="199"/>
      <c r="D42" s="199"/>
      <c r="E42" s="199"/>
      <c r="F42" s="199"/>
      <c r="G42" s="199"/>
      <c r="H42" s="199"/>
      <c r="I42" s="199"/>
      <c r="J42" s="199"/>
      <c r="K42" s="199"/>
      <c r="L42" s="199"/>
      <c r="M42" s="199"/>
      <c r="N42" s="199"/>
      <c r="O42" s="199"/>
    </row>
    <row r="43" spans="1:15" ht="12.75">
      <c r="A43" s="50"/>
      <c r="B43" s="199" t="s">
        <v>66</v>
      </c>
      <c r="C43" s="199"/>
      <c r="D43" s="199"/>
      <c r="E43" s="199"/>
      <c r="F43" s="199"/>
      <c r="G43" s="199"/>
      <c r="H43" s="199"/>
      <c r="I43" s="199"/>
      <c r="J43" s="199"/>
      <c r="K43" s="199"/>
      <c r="L43" s="199"/>
      <c r="M43" s="199"/>
      <c r="N43" s="199"/>
      <c r="O43" s="199"/>
    </row>
    <row r="44" spans="1:15" ht="12.75">
      <c r="A44" s="50"/>
      <c r="B44" s="120"/>
      <c r="C44" s="120"/>
      <c r="D44" s="120"/>
      <c r="E44" s="120"/>
      <c r="F44" s="120"/>
      <c r="G44" s="120"/>
      <c r="H44" s="120"/>
      <c r="I44" s="120"/>
      <c r="J44" s="120"/>
      <c r="K44" s="120"/>
      <c r="L44" s="120"/>
      <c r="M44" s="120"/>
      <c r="N44" s="120"/>
      <c r="O44" s="120"/>
    </row>
    <row r="45" spans="1:15" ht="12.75">
      <c r="A45" s="29"/>
      <c r="B45" s="46"/>
      <c r="C45" s="47"/>
      <c r="D45" s="47"/>
      <c r="E45" s="48"/>
      <c r="F45" s="30"/>
      <c r="G45" s="30"/>
      <c r="H45" s="30"/>
      <c r="I45" s="30"/>
      <c r="J45" s="30"/>
      <c r="K45" s="30"/>
      <c r="L45" s="31"/>
      <c r="M45" s="31"/>
      <c r="N45" s="31"/>
      <c r="O45" s="31"/>
    </row>
    <row r="46" spans="1:15" ht="14.25">
      <c r="A46" s="97"/>
      <c r="B46" s="127" t="s">
        <v>36</v>
      </c>
      <c r="C46" s="127"/>
      <c r="D46" s="164"/>
      <c r="E46" s="164"/>
      <c r="F46" s="164"/>
      <c r="G46" s="164"/>
      <c r="H46" s="164"/>
      <c r="I46" s="164"/>
      <c r="J46" s="102"/>
      <c r="K46" s="102"/>
      <c r="L46" s="75"/>
      <c r="M46" s="89"/>
      <c r="N46" s="89"/>
      <c r="O46" s="89"/>
    </row>
    <row r="47" spans="1:15" ht="12.75">
      <c r="A47" s="97"/>
      <c r="B47" s="126"/>
      <c r="C47" s="126"/>
      <c r="D47" s="165" t="s">
        <v>112</v>
      </c>
      <c r="E47" s="165"/>
      <c r="F47" s="165"/>
      <c r="G47" s="165"/>
      <c r="H47" s="165"/>
      <c r="I47" s="165"/>
      <c r="J47" s="102"/>
      <c r="K47" s="102"/>
      <c r="L47" s="75"/>
      <c r="M47" s="102"/>
      <c r="N47" s="102"/>
      <c r="O47" s="102"/>
    </row>
    <row r="48" spans="1:15" ht="15">
      <c r="A48" s="97"/>
      <c r="B48" s="76" t="s">
        <v>113</v>
      </c>
      <c r="C48" s="76"/>
      <c r="D48" s="12"/>
      <c r="E48" s="12"/>
      <c r="F48" s="12"/>
      <c r="G48" s="16"/>
      <c r="H48" s="16"/>
      <c r="I48" s="16"/>
      <c r="J48" s="102"/>
      <c r="K48" s="102"/>
      <c r="L48" s="75"/>
      <c r="M48" s="89"/>
      <c r="N48" s="89"/>
      <c r="O48" s="89"/>
    </row>
    <row r="49" spans="1:15" ht="14.25">
      <c r="A49" s="97"/>
      <c r="B49" s="11"/>
      <c r="C49" s="11"/>
      <c r="D49" s="12"/>
      <c r="E49" s="12"/>
      <c r="F49" s="12"/>
      <c r="G49" s="12"/>
      <c r="H49" s="13"/>
      <c r="I49" s="13"/>
      <c r="J49" s="103"/>
      <c r="K49" s="103"/>
      <c r="L49" s="75"/>
      <c r="M49" s="102"/>
      <c r="N49" s="102"/>
      <c r="O49" s="102"/>
    </row>
    <row r="50" spans="1:15" ht="14.25">
      <c r="A50" s="98"/>
      <c r="B50" s="127" t="s">
        <v>41</v>
      </c>
      <c r="C50" s="127"/>
      <c r="D50" s="164"/>
      <c r="E50" s="164"/>
      <c r="F50" s="164"/>
      <c r="G50" s="164"/>
      <c r="H50" s="164"/>
      <c r="I50" s="164"/>
      <c r="J50" s="99"/>
      <c r="K50" s="99"/>
      <c r="L50" s="99"/>
      <c r="M50" s="99"/>
      <c r="N50" s="99"/>
      <c r="O50" s="99"/>
    </row>
    <row r="51" spans="1:15" ht="12.75">
      <c r="A51" s="100"/>
      <c r="B51" s="126"/>
      <c r="C51" s="126"/>
      <c r="D51" s="165" t="s">
        <v>98</v>
      </c>
      <c r="E51" s="165"/>
      <c r="F51" s="165"/>
      <c r="G51" s="165"/>
      <c r="H51" s="165"/>
      <c r="I51" s="165"/>
      <c r="J51" s="101"/>
      <c r="K51" s="101"/>
      <c r="L51" s="101"/>
      <c r="M51" s="101"/>
      <c r="N51" s="101"/>
      <c r="O51" s="101"/>
    </row>
    <row r="52" spans="1:15" ht="14.25">
      <c r="A52" s="100"/>
      <c r="B52" s="11"/>
      <c r="C52" s="11"/>
      <c r="D52" s="12"/>
      <c r="E52" s="12"/>
      <c r="F52" s="68"/>
      <c r="G52" s="68"/>
      <c r="H52" s="61"/>
      <c r="I52" s="61"/>
      <c r="J52" s="101"/>
      <c r="K52" s="101"/>
      <c r="L52" s="101"/>
      <c r="M52" s="101"/>
      <c r="N52" s="101"/>
      <c r="O52" s="101"/>
    </row>
    <row r="53" spans="2:9" ht="14.25">
      <c r="B53" s="76" t="s">
        <v>114</v>
      </c>
      <c r="C53" s="76"/>
      <c r="D53" s="200"/>
      <c r="E53" s="200"/>
      <c r="F53" s="200"/>
      <c r="G53" s="12"/>
      <c r="H53" s="13"/>
      <c r="I53" s="13"/>
    </row>
  </sheetData>
  <sheetProtection/>
  <mergeCells count="35">
    <mergeCell ref="D47:I47"/>
    <mergeCell ref="B50:C50"/>
    <mergeCell ref="D50:I50"/>
    <mergeCell ref="B51:C51"/>
    <mergeCell ref="D51:I51"/>
    <mergeCell ref="D53:F53"/>
    <mergeCell ref="B47:C47"/>
    <mergeCell ref="B41:O41"/>
    <mergeCell ref="B42:O42"/>
    <mergeCell ref="B43:O43"/>
    <mergeCell ref="B46:C46"/>
    <mergeCell ref="D46:I46"/>
    <mergeCell ref="B37:G37"/>
    <mergeCell ref="B38:O38"/>
    <mergeCell ref="B39:O39"/>
    <mergeCell ref="B40:O40"/>
    <mergeCell ref="A15:O15"/>
    <mergeCell ref="A25:O25"/>
    <mergeCell ref="B34:J34"/>
    <mergeCell ref="A7:B7"/>
    <mergeCell ref="C7:O7"/>
    <mergeCell ref="N10:O10"/>
    <mergeCell ref="N11:O11"/>
    <mergeCell ref="A13:A14"/>
    <mergeCell ref="B13:B14"/>
    <mergeCell ref="E13:J13"/>
    <mergeCell ref="K13:O13"/>
    <mergeCell ref="A9:J9"/>
    <mergeCell ref="A1:O1"/>
    <mergeCell ref="A2:O2"/>
    <mergeCell ref="A3:O3"/>
    <mergeCell ref="A5:B5"/>
    <mergeCell ref="C5:O5"/>
    <mergeCell ref="A6:B6"/>
    <mergeCell ref="C6:O6"/>
  </mergeCells>
  <printOptions horizontalCentered="1"/>
  <pageMargins left="0.1968503937007874" right="0.1968503937007874" top="0.984251968503937" bottom="0.7874015748031497" header="0.31496062992125984" footer="0.31496062992125984"/>
  <pageSetup fitToHeight="0" fitToWidth="1" horizontalDpi="600" verticalDpi="600" orientation="landscape" paperSize="9" r:id="rId1"/>
  <headerFooter alignWithMargins="0">
    <oddHeader>&amp;R&amp;"Arial,Regular"&amp;10CI-2020-49
6. Pielikums</oddHeader>
  </headerFooter>
  <rowBreaks count="4" manualBreakCount="4">
    <brk id="20" max="14" man="1"/>
    <brk id="29" max="14" man="1"/>
    <brk id="43" max="14" man="1"/>
    <brk id="5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2020-06-18T07:35:18Z</cp:lastPrinted>
  <dcterms:created xsi:type="dcterms:W3CDTF">2014-04-07T06:08:01Z</dcterms:created>
  <dcterms:modified xsi:type="dcterms:W3CDTF">2020-07-08T08:50:58Z</dcterms:modified>
  <cp:category/>
  <cp:version/>
  <cp:contentType/>
  <cp:contentStatus/>
</cp:coreProperties>
</file>